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270" yWindow="525" windowWidth="18855" windowHeight="8385"/>
  </bookViews>
  <sheets>
    <sheet name="LEARNER" sheetId="1" r:id="rId1"/>
    <sheet name="Sheet2" sheetId="2" state="hidden" r:id="rId2"/>
    <sheet name="SUMMARY" sheetId="3" r:id="rId3"/>
    <sheet name="Sheet1" sheetId="4" state="hidden" r:id="rId4"/>
  </sheets>
  <calcPr calcId="144525"/>
  <extLst>
    <ext uri="GoogleSheetsCustomDataVersion1">
      <go:sheetsCustomData xmlns:go="http://customooxmlschemas.google.com/" r:id="rId8" roundtripDataSignature="AMtx7mgzPMzt5zhjgFe+F0C/WPBbTY6U8Q=="/>
    </ext>
  </extLst>
</workbook>
</file>

<file path=xl/calcChain.xml><?xml version="1.0" encoding="utf-8"?>
<calcChain xmlns="http://schemas.openxmlformats.org/spreadsheetml/2006/main">
  <c r="C1084" i="4" l="1"/>
  <c r="C1083" i="4"/>
  <c r="C1082" i="4"/>
  <c r="C1081" i="4"/>
  <c r="C1080" i="4"/>
  <c r="C1079" i="4"/>
  <c r="C1078" i="4"/>
  <c r="C1077" i="4"/>
  <c r="C1076" i="4"/>
  <c r="C1075" i="4"/>
  <c r="C1074" i="4"/>
  <c r="C1073" i="4"/>
  <c r="C1072" i="4"/>
  <c r="C1071" i="4"/>
  <c r="C1070" i="4"/>
  <c r="C1069" i="4"/>
  <c r="C1068" i="4"/>
  <c r="C1067" i="4"/>
  <c r="C1066" i="4"/>
  <c r="C1065" i="4"/>
  <c r="C1064" i="4"/>
  <c r="C1063" i="4"/>
  <c r="C1062" i="4"/>
  <c r="C1061" i="4"/>
  <c r="C1060" i="4"/>
  <c r="C1059" i="4"/>
  <c r="C1058" i="4"/>
  <c r="C1057" i="4"/>
  <c r="C1056" i="4"/>
  <c r="C1055" i="4"/>
  <c r="C1054" i="4"/>
  <c r="C1053" i="4"/>
  <c r="C1052" i="4"/>
  <c r="C1051" i="4"/>
  <c r="C1050" i="4"/>
  <c r="C1049" i="4"/>
  <c r="C1048" i="4"/>
  <c r="C1047" i="4"/>
  <c r="C1046" i="4"/>
  <c r="C1045" i="4"/>
  <c r="C1044" i="4"/>
  <c r="C1043" i="4"/>
  <c r="C1042" i="4"/>
  <c r="C1041" i="4"/>
  <c r="C1040" i="4"/>
  <c r="C1039" i="4"/>
  <c r="C1038" i="4"/>
  <c r="C1037" i="4"/>
  <c r="C1036" i="4"/>
  <c r="C1035" i="4"/>
  <c r="C1034" i="4"/>
  <c r="C1033" i="4"/>
  <c r="C1032" i="4"/>
  <c r="C1031" i="4"/>
  <c r="C1030" i="4"/>
  <c r="C1029" i="4"/>
  <c r="C1028" i="4"/>
  <c r="C1027" i="4"/>
  <c r="C1026" i="4"/>
  <c r="C1025" i="4"/>
  <c r="C1024" i="4"/>
  <c r="C1023" i="4"/>
  <c r="C1022" i="4"/>
  <c r="C1021" i="4"/>
  <c r="C1020" i="4"/>
  <c r="C1019" i="4"/>
  <c r="C1018" i="4"/>
  <c r="C1017" i="4"/>
  <c r="C1016" i="4"/>
  <c r="C1015" i="4"/>
  <c r="C1014" i="4"/>
  <c r="C1013" i="4"/>
  <c r="C1012" i="4"/>
  <c r="C1011" i="4"/>
  <c r="C1010" i="4"/>
  <c r="C1009" i="4"/>
  <c r="C1008" i="4"/>
  <c r="C1007" i="4"/>
  <c r="C1006" i="4"/>
  <c r="C1005" i="4"/>
  <c r="C1004" i="4"/>
  <c r="C1003" i="4"/>
  <c r="C1002" i="4"/>
  <c r="C1001" i="4"/>
  <c r="C1000" i="4"/>
  <c r="C999" i="4"/>
  <c r="C998" i="4"/>
  <c r="C997" i="4"/>
  <c r="C996" i="4"/>
  <c r="C995" i="4"/>
  <c r="C994" i="4"/>
  <c r="C993" i="4"/>
  <c r="C992" i="4"/>
  <c r="C991" i="4"/>
  <c r="C990" i="4"/>
  <c r="C989" i="4"/>
  <c r="C988" i="4"/>
  <c r="C987" i="4"/>
  <c r="C986" i="4"/>
  <c r="C985" i="4"/>
  <c r="C984" i="4"/>
  <c r="C983" i="4"/>
  <c r="C982" i="4"/>
  <c r="C981" i="4"/>
  <c r="C980" i="4"/>
  <c r="C979" i="4"/>
  <c r="C978" i="4"/>
  <c r="C977" i="4"/>
  <c r="C976" i="4"/>
  <c r="C975" i="4"/>
  <c r="C974" i="4"/>
  <c r="C973" i="4"/>
  <c r="C972" i="4"/>
  <c r="C971" i="4"/>
  <c r="C970" i="4"/>
  <c r="C969" i="4"/>
  <c r="C968" i="4"/>
  <c r="C967" i="4"/>
  <c r="C966" i="4"/>
  <c r="C965" i="4"/>
  <c r="C964" i="4"/>
  <c r="C963" i="4"/>
  <c r="C962" i="4"/>
  <c r="C961" i="4"/>
  <c r="C960" i="4"/>
  <c r="C959" i="4"/>
  <c r="C958" i="4"/>
  <c r="C957" i="4"/>
  <c r="C956" i="4"/>
  <c r="C955" i="4"/>
  <c r="C954" i="4"/>
  <c r="C953" i="4"/>
  <c r="C952" i="4"/>
  <c r="C951" i="4"/>
  <c r="C950" i="4"/>
  <c r="C949" i="4"/>
  <c r="C948" i="4"/>
  <c r="C947" i="4"/>
  <c r="C946" i="4"/>
  <c r="C945" i="4"/>
  <c r="C944" i="4"/>
  <c r="C943" i="4"/>
  <c r="C942" i="4"/>
  <c r="C941" i="4"/>
  <c r="C940" i="4"/>
  <c r="C939" i="4"/>
  <c r="C938" i="4"/>
  <c r="C937" i="4"/>
  <c r="C936" i="4"/>
  <c r="C935" i="4"/>
  <c r="C934" i="4"/>
  <c r="C933" i="4"/>
  <c r="C932" i="4"/>
  <c r="C931" i="4"/>
  <c r="C930" i="4"/>
  <c r="C929" i="4"/>
  <c r="C928" i="4"/>
  <c r="C927" i="4"/>
  <c r="C926" i="4"/>
  <c r="C925" i="4"/>
  <c r="C924" i="4"/>
  <c r="C923" i="4"/>
  <c r="C922" i="4"/>
  <c r="C921" i="4"/>
  <c r="C920" i="4"/>
  <c r="C919" i="4"/>
  <c r="C918" i="4"/>
  <c r="C917" i="4"/>
  <c r="C916" i="4"/>
  <c r="C915" i="4"/>
  <c r="C914" i="4"/>
  <c r="C913" i="4"/>
  <c r="C912" i="4"/>
  <c r="C911" i="4"/>
  <c r="C910" i="4"/>
  <c r="C909" i="4"/>
  <c r="C908" i="4"/>
  <c r="C907" i="4"/>
  <c r="C906" i="4"/>
  <c r="C905" i="4"/>
  <c r="C904" i="4"/>
  <c r="C903" i="4"/>
  <c r="C902" i="4"/>
  <c r="C901" i="4"/>
  <c r="C900" i="4"/>
  <c r="C899" i="4"/>
  <c r="C898" i="4"/>
  <c r="C897" i="4"/>
  <c r="C896" i="4"/>
  <c r="C895" i="4"/>
  <c r="C893" i="4"/>
  <c r="C892" i="4"/>
  <c r="C891" i="4"/>
  <c r="C890" i="4"/>
  <c r="C889" i="4"/>
  <c r="C888" i="4"/>
  <c r="C887" i="4"/>
  <c r="C886" i="4"/>
  <c r="C885" i="4"/>
  <c r="C884" i="4"/>
  <c r="C883" i="4"/>
  <c r="C882" i="4"/>
  <c r="C881" i="4"/>
  <c r="C880" i="4"/>
  <c r="C879" i="4"/>
  <c r="C878" i="4"/>
  <c r="C877" i="4"/>
  <c r="C876" i="4"/>
  <c r="C875" i="4"/>
  <c r="C874" i="4"/>
  <c r="C873" i="4"/>
  <c r="C872" i="4"/>
  <c r="C871" i="4"/>
  <c r="C870" i="4"/>
  <c r="C869" i="4"/>
  <c r="C868" i="4"/>
  <c r="C867" i="4"/>
  <c r="C866" i="4"/>
  <c r="C865" i="4"/>
  <c r="C864" i="4"/>
  <c r="C863" i="4"/>
  <c r="C862" i="4"/>
  <c r="C861" i="4"/>
  <c r="C860" i="4"/>
  <c r="C859" i="4"/>
  <c r="C858" i="4"/>
  <c r="C857" i="4"/>
  <c r="C856" i="4"/>
  <c r="C855" i="4"/>
  <c r="C854" i="4"/>
  <c r="C853" i="4"/>
  <c r="C852" i="4"/>
  <c r="C851" i="4"/>
  <c r="C850" i="4"/>
  <c r="C849" i="4"/>
  <c r="C848" i="4"/>
  <c r="C847" i="4"/>
  <c r="C846" i="4"/>
  <c r="C845" i="4"/>
  <c r="C844" i="4"/>
  <c r="C843" i="4"/>
  <c r="C842" i="4"/>
  <c r="C841" i="4"/>
  <c r="C840" i="4"/>
  <c r="C839" i="4"/>
  <c r="C838" i="4"/>
  <c r="C837" i="4"/>
  <c r="C836" i="4"/>
  <c r="C835" i="4"/>
  <c r="C834" i="4"/>
  <c r="C833" i="4"/>
  <c r="C832" i="4"/>
  <c r="C831" i="4"/>
  <c r="C830" i="4"/>
  <c r="C829" i="4"/>
  <c r="C828" i="4"/>
  <c r="C827" i="4"/>
  <c r="C826" i="4"/>
  <c r="C825" i="4"/>
  <c r="C824" i="4"/>
  <c r="C823" i="4"/>
  <c r="C822" i="4"/>
  <c r="C821" i="4"/>
  <c r="C820" i="4"/>
  <c r="C819" i="4"/>
  <c r="C818" i="4"/>
  <c r="C817" i="4"/>
  <c r="C816" i="4"/>
  <c r="C815" i="4"/>
  <c r="C814" i="4"/>
  <c r="C813" i="4"/>
  <c r="C812" i="4"/>
  <c r="C811" i="4"/>
  <c r="C810" i="4"/>
  <c r="C809" i="4"/>
  <c r="C808" i="4"/>
  <c r="C807" i="4"/>
  <c r="C806" i="4"/>
  <c r="C805" i="4"/>
  <c r="C804" i="4"/>
  <c r="C803" i="4"/>
  <c r="C802" i="4"/>
  <c r="C801" i="4"/>
  <c r="C800" i="4"/>
  <c r="C799" i="4"/>
  <c r="C798" i="4"/>
  <c r="C797" i="4"/>
  <c r="C796" i="4"/>
  <c r="C795" i="4"/>
  <c r="C794" i="4"/>
  <c r="C793" i="4"/>
  <c r="C792" i="4"/>
  <c r="C791" i="4"/>
  <c r="C790" i="4"/>
  <c r="C789" i="4"/>
  <c r="C788" i="4"/>
  <c r="C787" i="4"/>
  <c r="C786" i="4"/>
  <c r="C785" i="4"/>
  <c r="C784" i="4"/>
  <c r="C783" i="4"/>
  <c r="C782" i="4"/>
  <c r="C781" i="4"/>
  <c r="C780" i="4"/>
  <c r="C779" i="4"/>
  <c r="C778" i="4"/>
  <c r="C777" i="4"/>
  <c r="C776" i="4"/>
  <c r="C775" i="4"/>
  <c r="C774" i="4"/>
  <c r="C773" i="4"/>
  <c r="C772" i="4"/>
  <c r="C771" i="4"/>
  <c r="C770" i="4"/>
  <c r="C769" i="4"/>
  <c r="C768" i="4"/>
  <c r="C767" i="4"/>
  <c r="C766" i="4"/>
  <c r="C765" i="4"/>
  <c r="C764" i="4"/>
  <c r="C763" i="4"/>
  <c r="C762" i="4"/>
  <c r="C761" i="4"/>
  <c r="C760" i="4"/>
  <c r="C759" i="4"/>
  <c r="C758" i="4"/>
  <c r="C757" i="4"/>
  <c r="C756" i="4"/>
  <c r="C755" i="4"/>
  <c r="C754" i="4"/>
  <c r="C753" i="4"/>
  <c r="C752" i="4"/>
  <c r="C751" i="4"/>
  <c r="C750" i="4"/>
  <c r="C749" i="4"/>
  <c r="C748" i="4"/>
  <c r="C747" i="4"/>
  <c r="C746" i="4"/>
  <c r="C745" i="4"/>
  <c r="C744" i="4"/>
  <c r="C743" i="4"/>
  <c r="C742" i="4"/>
  <c r="C741" i="4"/>
  <c r="C740" i="4"/>
  <c r="C739" i="4"/>
  <c r="C738" i="4"/>
  <c r="C737" i="4"/>
  <c r="C736" i="4"/>
  <c r="C735" i="4"/>
  <c r="C734" i="4"/>
  <c r="C733" i="4"/>
  <c r="C732" i="4"/>
  <c r="C731" i="4"/>
  <c r="C730" i="4"/>
  <c r="C729" i="4"/>
  <c r="C728" i="4"/>
  <c r="C727" i="4"/>
  <c r="C726" i="4"/>
  <c r="C725" i="4"/>
  <c r="C724" i="4"/>
  <c r="C723" i="4"/>
  <c r="C722" i="4"/>
  <c r="C721" i="4"/>
  <c r="C720" i="4"/>
  <c r="C719" i="4"/>
  <c r="C718" i="4"/>
  <c r="C717" i="4"/>
  <c r="C716" i="4"/>
  <c r="C715" i="4"/>
  <c r="C714" i="4"/>
  <c r="C713" i="4"/>
  <c r="C712" i="4"/>
  <c r="C711" i="4"/>
  <c r="C710" i="4"/>
  <c r="C709" i="4"/>
  <c r="C708" i="4"/>
  <c r="C707" i="4"/>
  <c r="C706" i="4"/>
  <c r="C705" i="4"/>
  <c r="C704" i="4"/>
  <c r="C703" i="4"/>
  <c r="C702" i="4"/>
  <c r="C701" i="4"/>
  <c r="C700" i="4"/>
  <c r="C699" i="4"/>
  <c r="C698" i="4"/>
  <c r="C697" i="4"/>
  <c r="C696" i="4"/>
  <c r="C695" i="4"/>
  <c r="C694" i="4"/>
  <c r="C693" i="4"/>
  <c r="C692" i="4"/>
  <c r="C691" i="4"/>
  <c r="C690" i="4"/>
  <c r="C689" i="4"/>
  <c r="C688" i="4"/>
  <c r="C687" i="4"/>
  <c r="C686" i="4"/>
  <c r="C685" i="4"/>
  <c r="C684" i="4"/>
  <c r="C683" i="4"/>
  <c r="C682" i="4"/>
  <c r="C681" i="4"/>
  <c r="C680" i="4"/>
  <c r="C679" i="4"/>
  <c r="C678" i="4"/>
  <c r="C677" i="4"/>
  <c r="C676" i="4"/>
  <c r="C675" i="4"/>
  <c r="C674" i="4"/>
  <c r="C673" i="4"/>
  <c r="C672" i="4"/>
  <c r="C671" i="4"/>
  <c r="C670" i="4"/>
  <c r="C669" i="4"/>
  <c r="C668" i="4"/>
  <c r="C667" i="4"/>
  <c r="C666" i="4"/>
  <c r="C665" i="4"/>
  <c r="C664" i="4"/>
  <c r="C663" i="4"/>
  <c r="C662" i="4"/>
  <c r="C661" i="4"/>
  <c r="C660" i="4"/>
  <c r="C659" i="4"/>
  <c r="C658" i="4"/>
  <c r="C657" i="4"/>
  <c r="C656" i="4"/>
  <c r="C655" i="4"/>
  <c r="C654" i="4"/>
  <c r="C653" i="4"/>
  <c r="C652" i="4"/>
  <c r="C651" i="4"/>
  <c r="C650" i="4"/>
  <c r="C649" i="4"/>
  <c r="C648" i="4"/>
  <c r="C647" i="4"/>
  <c r="C646" i="4"/>
  <c r="C645" i="4"/>
  <c r="C644" i="4"/>
  <c r="C643" i="4"/>
  <c r="C642" i="4"/>
  <c r="C641" i="4"/>
  <c r="C640" i="4"/>
  <c r="C639" i="4"/>
  <c r="C638" i="4"/>
  <c r="C637" i="4"/>
  <c r="C636" i="4"/>
  <c r="C635" i="4"/>
  <c r="C634" i="4"/>
  <c r="C633" i="4"/>
  <c r="C632" i="4"/>
  <c r="C631" i="4"/>
  <c r="C630" i="4"/>
  <c r="C629" i="4"/>
  <c r="C628" i="4"/>
  <c r="C627" i="4"/>
  <c r="C626" i="4"/>
  <c r="C625" i="4"/>
  <c r="C624" i="4"/>
  <c r="C623" i="4"/>
  <c r="C622" i="4"/>
  <c r="C621" i="4"/>
  <c r="C620" i="4"/>
  <c r="C619" i="4"/>
  <c r="C618" i="4"/>
  <c r="C617" i="4"/>
  <c r="C616" i="4"/>
  <c r="C615" i="4"/>
  <c r="C614" i="4"/>
  <c r="C613" i="4"/>
  <c r="C612" i="4"/>
  <c r="C611" i="4"/>
  <c r="C610" i="4"/>
  <c r="C609" i="4"/>
  <c r="C608" i="4"/>
  <c r="C607" i="4"/>
  <c r="C606" i="4"/>
  <c r="C605" i="4"/>
  <c r="C604" i="4"/>
  <c r="C603" i="4"/>
  <c r="C602" i="4"/>
  <c r="C601" i="4"/>
  <c r="C600" i="4"/>
  <c r="C599" i="4"/>
  <c r="C598" i="4"/>
  <c r="C597" i="4"/>
  <c r="C596" i="4"/>
  <c r="C595" i="4"/>
  <c r="C594" i="4"/>
  <c r="C593" i="4"/>
  <c r="C592" i="4"/>
  <c r="C591" i="4"/>
  <c r="C590" i="4"/>
  <c r="C589" i="4"/>
  <c r="C588" i="4"/>
  <c r="C587" i="4"/>
  <c r="C586" i="4"/>
  <c r="C585" i="4"/>
  <c r="C584" i="4"/>
  <c r="C583" i="4"/>
  <c r="C582" i="4"/>
  <c r="C581" i="4"/>
  <c r="C580" i="4"/>
  <c r="C579" i="4"/>
  <c r="C578" i="4"/>
  <c r="C577" i="4"/>
  <c r="C576" i="4"/>
  <c r="C575" i="4"/>
  <c r="C574" i="4"/>
  <c r="C573" i="4"/>
  <c r="C572" i="4"/>
  <c r="C571" i="4"/>
  <c r="C570" i="4"/>
  <c r="C569" i="4"/>
  <c r="C568" i="4"/>
  <c r="C567" i="4"/>
  <c r="C566" i="4"/>
  <c r="C565" i="4"/>
  <c r="C564" i="4"/>
  <c r="C563" i="4"/>
  <c r="C562" i="4"/>
  <c r="C561" i="4"/>
  <c r="C560" i="4"/>
  <c r="C559" i="4"/>
  <c r="C558" i="4"/>
  <c r="C557" i="4"/>
  <c r="C556" i="4"/>
  <c r="C555" i="4"/>
  <c r="C554" i="4"/>
  <c r="C553" i="4"/>
  <c r="C552" i="4"/>
  <c r="C551" i="4"/>
  <c r="C550" i="4"/>
  <c r="C549" i="4"/>
  <c r="C548" i="4"/>
  <c r="C547" i="4"/>
  <c r="C546" i="4"/>
  <c r="C545" i="4"/>
  <c r="C544" i="4"/>
  <c r="C543" i="4"/>
  <c r="C542" i="4"/>
  <c r="C541" i="4"/>
  <c r="C540" i="4"/>
  <c r="C539" i="4"/>
  <c r="C538" i="4"/>
  <c r="C537" i="4"/>
  <c r="C536" i="4"/>
  <c r="C535" i="4"/>
  <c r="C534" i="4"/>
  <c r="C533" i="4"/>
  <c r="C532" i="4"/>
  <c r="C531" i="4"/>
  <c r="C530" i="4"/>
  <c r="C529" i="4"/>
  <c r="C528" i="4"/>
  <c r="C527" i="4"/>
  <c r="C526" i="4"/>
  <c r="C525" i="4"/>
  <c r="C524" i="4"/>
  <c r="C523" i="4"/>
  <c r="C522" i="4"/>
  <c r="C521" i="4"/>
  <c r="C520" i="4"/>
  <c r="C519" i="4"/>
  <c r="C518" i="4"/>
  <c r="C517" i="4"/>
  <c r="C516" i="4"/>
  <c r="C515" i="4"/>
  <c r="C514" i="4"/>
  <c r="C513" i="4"/>
  <c r="C512" i="4"/>
  <c r="C511" i="4"/>
  <c r="C510" i="4"/>
  <c r="C509" i="4"/>
  <c r="C508" i="4"/>
  <c r="C507" i="4"/>
  <c r="C506" i="4"/>
  <c r="C505" i="4"/>
  <c r="C504" i="4"/>
  <c r="C503" i="4"/>
  <c r="C502" i="4"/>
  <c r="C501" i="4"/>
  <c r="C500" i="4"/>
  <c r="C499" i="4"/>
  <c r="C498" i="4"/>
  <c r="C497" i="4"/>
  <c r="C496" i="4"/>
  <c r="C495" i="4"/>
  <c r="C494" i="4"/>
  <c r="C493" i="4"/>
  <c r="C492" i="4"/>
  <c r="C491" i="4"/>
  <c r="C490" i="4"/>
  <c r="C489" i="4"/>
  <c r="C488" i="4"/>
  <c r="C487" i="4"/>
  <c r="C486" i="4"/>
  <c r="C485" i="4"/>
  <c r="C484" i="4"/>
  <c r="C483" i="4"/>
  <c r="C482" i="4"/>
  <c r="C481" i="4"/>
  <c r="C480" i="4"/>
  <c r="C479" i="4"/>
  <c r="C478" i="4"/>
  <c r="C477" i="4"/>
  <c r="C476" i="4"/>
  <c r="C475" i="4"/>
  <c r="C474" i="4"/>
  <c r="C473" i="4"/>
  <c r="C472" i="4"/>
  <c r="C471" i="4"/>
  <c r="C470" i="4"/>
  <c r="C469" i="4"/>
  <c r="C468" i="4"/>
  <c r="C467" i="4"/>
  <c r="C466" i="4"/>
  <c r="C465" i="4"/>
  <c r="C464" i="4"/>
  <c r="C463" i="4"/>
  <c r="C462" i="4"/>
  <c r="C461" i="4"/>
  <c r="C460" i="4"/>
  <c r="C459" i="4"/>
  <c r="C458" i="4"/>
  <c r="C457" i="4"/>
  <c r="C456" i="4"/>
  <c r="C455" i="4"/>
  <c r="C454" i="4"/>
  <c r="C453" i="4"/>
  <c r="C452" i="4"/>
  <c r="C451" i="4"/>
  <c r="C450" i="4"/>
  <c r="C449" i="4"/>
  <c r="C448" i="4"/>
  <c r="C447" i="4"/>
  <c r="C446" i="4"/>
  <c r="C445" i="4"/>
  <c r="C444" i="4"/>
  <c r="C443" i="4"/>
  <c r="C442" i="4"/>
  <c r="C441" i="4"/>
  <c r="C440" i="4"/>
  <c r="C439" i="4"/>
  <c r="C438" i="4"/>
  <c r="C437" i="4"/>
  <c r="C436" i="4"/>
  <c r="C435" i="4"/>
  <c r="C434" i="4"/>
  <c r="C433" i="4"/>
  <c r="C432" i="4"/>
  <c r="C431" i="4"/>
  <c r="C430" i="4"/>
  <c r="C429" i="4"/>
  <c r="C428" i="4"/>
  <c r="C427" i="4"/>
  <c r="C426" i="4"/>
  <c r="C425" i="4"/>
  <c r="C424" i="4"/>
  <c r="C423" i="4"/>
  <c r="C422" i="4"/>
  <c r="C421" i="4"/>
  <c r="C420" i="4"/>
  <c r="C419" i="4"/>
  <c r="C418" i="4"/>
  <c r="C417" i="4"/>
  <c r="C416" i="4"/>
  <c r="C415" i="4"/>
  <c r="C414" i="4"/>
  <c r="C413" i="4"/>
  <c r="C412" i="4"/>
  <c r="C411" i="4"/>
  <c r="C410" i="4"/>
  <c r="C409" i="4"/>
  <c r="C408" i="4"/>
  <c r="C407" i="4"/>
  <c r="C406" i="4"/>
  <c r="C405" i="4"/>
  <c r="C404" i="4"/>
  <c r="C403" i="4"/>
  <c r="C402" i="4"/>
  <c r="C401" i="4"/>
  <c r="C400" i="4"/>
  <c r="C399" i="4"/>
  <c r="C398" i="4"/>
  <c r="C397" i="4"/>
  <c r="C396" i="4"/>
  <c r="C395" i="4"/>
  <c r="C394" i="4"/>
  <c r="C393" i="4"/>
  <c r="C392" i="4"/>
  <c r="C391" i="4"/>
  <c r="C390" i="4"/>
  <c r="C389" i="4"/>
  <c r="C388" i="4"/>
  <c r="C387" i="4"/>
  <c r="C386" i="4"/>
  <c r="C385" i="4"/>
  <c r="C384" i="4"/>
  <c r="C383" i="4"/>
  <c r="C382" i="4"/>
  <c r="C381" i="4"/>
  <c r="C380" i="4"/>
  <c r="C379" i="4"/>
  <c r="C378" i="4"/>
  <c r="C377" i="4"/>
  <c r="C376" i="4"/>
  <c r="C375" i="4"/>
  <c r="C374" i="4"/>
  <c r="C373" i="4"/>
  <c r="C372" i="4"/>
  <c r="C371" i="4"/>
  <c r="C370" i="4"/>
  <c r="C369" i="4"/>
  <c r="C368" i="4"/>
  <c r="C367" i="4"/>
  <c r="C366" i="4"/>
  <c r="C365" i="4"/>
  <c r="C364" i="4"/>
  <c r="C363" i="4"/>
  <c r="C362" i="4"/>
  <c r="C361" i="4"/>
  <c r="C360" i="4"/>
  <c r="C359" i="4"/>
  <c r="C358" i="4"/>
  <c r="C357" i="4"/>
  <c r="C356" i="4"/>
  <c r="C355" i="4"/>
  <c r="C354" i="4"/>
  <c r="C353" i="4"/>
  <c r="C352" i="4"/>
  <c r="C351" i="4"/>
  <c r="C350" i="4"/>
  <c r="C349" i="4"/>
  <c r="C348" i="4"/>
  <c r="C347" i="4"/>
  <c r="C346" i="4"/>
  <c r="C345" i="4"/>
  <c r="C344" i="4"/>
  <c r="C343" i="4"/>
  <c r="C342" i="4"/>
  <c r="C341" i="4"/>
  <c r="C340" i="4"/>
  <c r="C339" i="4"/>
  <c r="C338" i="4"/>
  <c r="C337" i="4"/>
  <c r="C336" i="4"/>
  <c r="C335" i="4"/>
  <c r="C334" i="4"/>
  <c r="C333" i="4"/>
  <c r="C332" i="4"/>
  <c r="C331" i="4"/>
  <c r="C330" i="4"/>
  <c r="C329" i="4"/>
  <c r="C328" i="4"/>
  <c r="C327" i="4"/>
  <c r="C326" i="4"/>
  <c r="C325" i="4"/>
  <c r="C324" i="4"/>
  <c r="C323" i="4"/>
  <c r="C322" i="4"/>
  <c r="C321" i="4"/>
  <c r="C320" i="4"/>
  <c r="C319" i="4"/>
  <c r="C318" i="4"/>
  <c r="C317" i="4"/>
  <c r="C316" i="4"/>
  <c r="C315" i="4"/>
  <c r="C314" i="4"/>
  <c r="C313" i="4"/>
  <c r="C312" i="4"/>
  <c r="C311" i="4"/>
  <c r="C310" i="4"/>
  <c r="C309" i="4"/>
  <c r="C308" i="4"/>
  <c r="C307" i="4"/>
  <c r="C306" i="4"/>
  <c r="C305" i="4"/>
  <c r="C304" i="4"/>
  <c r="C303" i="4"/>
  <c r="C302" i="4"/>
  <c r="C301" i="4"/>
  <c r="C300" i="4"/>
  <c r="C299" i="4"/>
  <c r="C298" i="4"/>
  <c r="C297" i="4"/>
  <c r="C296" i="4"/>
  <c r="C295" i="4"/>
  <c r="C294" i="4"/>
  <c r="C293" i="4"/>
  <c r="C292" i="4"/>
  <c r="C291" i="4"/>
  <c r="C290" i="4"/>
  <c r="C289" i="4"/>
  <c r="C288" i="4"/>
  <c r="C287" i="4"/>
  <c r="C286" i="4"/>
  <c r="C285" i="4"/>
  <c r="C284" i="4"/>
  <c r="C283" i="4"/>
  <c r="C282" i="4"/>
  <c r="C281" i="4"/>
  <c r="C280" i="4"/>
  <c r="C279" i="4"/>
  <c r="C278" i="4"/>
  <c r="C277" i="4"/>
  <c r="C276" i="4"/>
  <c r="C275" i="4"/>
  <c r="C274" i="4"/>
  <c r="C273" i="4"/>
  <c r="C272" i="4"/>
  <c r="C271" i="4"/>
  <c r="C270" i="4"/>
  <c r="C269" i="4"/>
  <c r="C268" i="4"/>
  <c r="C267" i="4"/>
  <c r="C266" i="4"/>
  <c r="C265" i="4"/>
  <c r="C264" i="4"/>
  <c r="C263" i="4"/>
  <c r="C262" i="4"/>
  <c r="C261" i="4"/>
  <c r="C260" i="4"/>
  <c r="C259" i="4"/>
  <c r="C258" i="4"/>
  <c r="C257" i="4"/>
  <c r="C256" i="4"/>
  <c r="C255" i="4"/>
  <c r="C254" i="4"/>
  <c r="C253" i="4"/>
  <c r="C252" i="4"/>
  <c r="C251" i="4"/>
  <c r="C250" i="4"/>
  <c r="C249" i="4"/>
  <c r="C248" i="4"/>
  <c r="C247" i="4"/>
  <c r="C246" i="4"/>
  <c r="C245" i="4"/>
  <c r="C244" i="4"/>
  <c r="C243" i="4"/>
  <c r="C242" i="4"/>
  <c r="C241" i="4"/>
  <c r="C240" i="4"/>
  <c r="C239" i="4"/>
  <c r="C238" i="4"/>
  <c r="C237" i="4"/>
  <c r="C236" i="4"/>
  <c r="C235" i="4"/>
  <c r="C234" i="4"/>
  <c r="C233" i="4"/>
  <c r="C232" i="4"/>
  <c r="C231" i="4"/>
  <c r="C230" i="4"/>
  <c r="C229" i="4"/>
  <c r="C228" i="4"/>
  <c r="C227" i="4"/>
  <c r="C226" i="4"/>
  <c r="C225" i="4"/>
  <c r="C224" i="4"/>
  <c r="C223" i="4"/>
  <c r="C222" i="4"/>
  <c r="C221" i="4"/>
  <c r="C220" i="4"/>
  <c r="C219" i="4"/>
  <c r="C218" i="4"/>
  <c r="C217" i="4"/>
  <c r="C216" i="4"/>
  <c r="C215" i="4"/>
  <c r="C214" i="4"/>
  <c r="C213" i="4"/>
  <c r="C212" i="4"/>
  <c r="C211" i="4"/>
  <c r="C210" i="4"/>
  <c r="C209" i="4"/>
  <c r="C208" i="4"/>
  <c r="C207" i="4"/>
  <c r="C206" i="4"/>
  <c r="C205" i="4"/>
  <c r="C204" i="4"/>
  <c r="C203" i="4"/>
  <c r="C202" i="4"/>
  <c r="C201" i="4"/>
  <c r="C200" i="4"/>
  <c r="C199" i="4"/>
  <c r="C198" i="4"/>
  <c r="C197" i="4"/>
  <c r="C196" i="4"/>
  <c r="C195" i="4"/>
  <c r="C194" i="4"/>
  <c r="C193" i="4"/>
  <c r="C192" i="4"/>
  <c r="C191" i="4"/>
  <c r="C190" i="4"/>
  <c r="C189" i="4"/>
  <c r="C188" i="4"/>
  <c r="C187" i="4"/>
  <c r="C186" i="4"/>
  <c r="C185" i="4"/>
  <c r="C184" i="4"/>
  <c r="C183" i="4"/>
  <c r="C182" i="4"/>
  <c r="C181" i="4"/>
  <c r="C180" i="4"/>
  <c r="C179" i="4"/>
  <c r="C178" i="4"/>
  <c r="C177" i="4"/>
  <c r="C176" i="4"/>
  <c r="C175" i="4"/>
  <c r="C174" i="4"/>
  <c r="C173" i="4"/>
  <c r="C172" i="4"/>
  <c r="C171" i="4"/>
  <c r="C170" i="4"/>
  <c r="C169" i="4"/>
  <c r="C168" i="4"/>
  <c r="C167" i="4"/>
  <c r="C166" i="4"/>
  <c r="C165" i="4"/>
  <c r="C164" i="4"/>
  <c r="C163" i="4"/>
  <c r="C162" i="4"/>
  <c r="C161" i="4"/>
  <c r="C160" i="4"/>
  <c r="C159" i="4"/>
  <c r="C158" i="4"/>
  <c r="C157" i="4"/>
  <c r="C156" i="4"/>
  <c r="C155" i="4"/>
  <c r="C154" i="4"/>
  <c r="C153" i="4"/>
  <c r="C152" i="4"/>
  <c r="C151" i="4"/>
  <c r="C150" i="4"/>
  <c r="C149" i="4"/>
  <c r="C148" i="4"/>
  <c r="C147" i="4"/>
  <c r="C146" i="4"/>
  <c r="C145" i="4"/>
  <c r="C144" i="4"/>
  <c r="C143" i="4"/>
  <c r="C142" i="4"/>
  <c r="C141" i="4"/>
  <c r="C140" i="4"/>
  <c r="C139" i="4"/>
  <c r="C138" i="4"/>
  <c r="C137" i="4"/>
  <c r="C136" i="4"/>
  <c r="C135" i="4"/>
  <c r="C134" i="4"/>
  <c r="C133" i="4"/>
  <c r="C132" i="4"/>
  <c r="C131" i="4"/>
  <c r="C130" i="4"/>
  <c r="C129" i="4"/>
  <c r="C128" i="4"/>
  <c r="C127" i="4"/>
  <c r="C126" i="4"/>
  <c r="C125" i="4"/>
  <c r="C124" i="4"/>
  <c r="C123" i="4"/>
  <c r="C122" i="4"/>
  <c r="C121" i="4"/>
  <c r="C120" i="4"/>
  <c r="C119" i="4"/>
  <c r="C118" i="4"/>
  <c r="C117" i="4"/>
  <c r="C116" i="4"/>
  <c r="C115" i="4"/>
  <c r="C114" i="4"/>
  <c r="C113" i="4"/>
  <c r="C112" i="4"/>
  <c r="C111" i="4"/>
  <c r="C110" i="4"/>
  <c r="C109" i="4"/>
  <c r="C108" i="4"/>
  <c r="C107" i="4"/>
  <c r="C106" i="4"/>
  <c r="C105" i="4"/>
  <c r="C104" i="4"/>
  <c r="C103" i="4"/>
  <c r="C102" i="4"/>
  <c r="C101" i="4"/>
  <c r="C100" i="4"/>
  <c r="C99" i="4"/>
  <c r="C98" i="4"/>
  <c r="C97" i="4"/>
  <c r="C96" i="4"/>
  <c r="C95" i="4"/>
  <c r="C94" i="4"/>
  <c r="C93" i="4"/>
  <c r="C92" i="4"/>
  <c r="C91" i="4"/>
  <c r="C90" i="4"/>
  <c r="C89" i="4"/>
  <c r="C88" i="4"/>
  <c r="C87" i="4"/>
  <c r="C86" i="4"/>
  <c r="C85" i="4"/>
  <c r="C84" i="4"/>
  <c r="C83" i="4"/>
  <c r="C82" i="4"/>
  <c r="C81" i="4"/>
  <c r="C80" i="4"/>
  <c r="C79" i="4"/>
  <c r="C78" i="4"/>
  <c r="C77" i="4"/>
  <c r="C76" i="4"/>
  <c r="C75" i="4"/>
  <c r="C74" i="4"/>
  <c r="C73" i="4"/>
  <c r="C72" i="4"/>
  <c r="C71" i="4"/>
  <c r="C70" i="4"/>
  <c r="C69" i="4"/>
  <c r="C68" i="4"/>
  <c r="C67" i="4"/>
  <c r="C66" i="4"/>
  <c r="C65" i="4"/>
  <c r="C64" i="4"/>
  <c r="C63" i="4"/>
  <c r="C62" i="4"/>
  <c r="C61" i="4"/>
  <c r="C60" i="4"/>
  <c r="C59" i="4"/>
  <c r="C58" i="4"/>
  <c r="C57" i="4"/>
  <c r="C56" i="4"/>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7" i="4"/>
  <c r="C6" i="4"/>
  <c r="C5" i="4"/>
  <c r="C4" i="4"/>
  <c r="C3" i="4"/>
  <c r="C2" i="4"/>
  <c r="C1" i="4"/>
  <c r="F17" i="3"/>
  <c r="F16" i="3"/>
  <c r="F15" i="3"/>
  <c r="F14" i="3"/>
  <c r="BC13" i="3"/>
  <c r="AS13" i="3"/>
  <c r="F13" i="3"/>
  <c r="BC12" i="3"/>
  <c r="AS12" i="3"/>
  <c r="F12" i="3"/>
  <c r="BC11" i="3"/>
  <c r="AS11" i="3"/>
  <c r="F11" i="3"/>
  <c r="BC10" i="3"/>
  <c r="AU10" i="3"/>
  <c r="AS10" i="3"/>
  <c r="F10" i="3"/>
  <c r="BE9" i="3"/>
  <c r="BC9" i="3"/>
  <c r="AU9" i="3"/>
  <c r="AS9" i="3"/>
  <c r="AM9" i="3"/>
  <c r="F9" i="3"/>
  <c r="BE8" i="3"/>
  <c r="BC8" i="3"/>
  <c r="AW8" i="3"/>
  <c r="AU8" i="3"/>
  <c r="AS8" i="3"/>
  <c r="AQ8" i="3"/>
  <c r="AM8" i="3"/>
  <c r="F8" i="3"/>
  <c r="BE7" i="3"/>
  <c r="BC7" i="3"/>
  <c r="AW7" i="3"/>
  <c r="AU7" i="3"/>
  <c r="AS7" i="3"/>
  <c r="AQ7" i="3"/>
  <c r="AM7" i="3"/>
  <c r="F7" i="3"/>
  <c r="C7" i="3"/>
  <c r="BE6" i="3"/>
  <c r="BC6" i="3"/>
  <c r="AW6" i="3"/>
  <c r="AU6" i="3"/>
  <c r="AS6" i="3"/>
  <c r="AQ6" i="3"/>
  <c r="AM6" i="3"/>
  <c r="F6" i="3"/>
  <c r="C6" i="3"/>
  <c r="BE5" i="3"/>
  <c r="BC5" i="3"/>
  <c r="AW5" i="3"/>
  <c r="AU5" i="3"/>
  <c r="AS5" i="3"/>
  <c r="AQ5" i="3"/>
  <c r="AO5" i="3"/>
  <c r="AM5" i="3"/>
  <c r="AI5" i="3"/>
  <c r="AE5" i="3"/>
  <c r="AA5" i="3"/>
  <c r="W5" i="3"/>
  <c r="J5" i="3"/>
  <c r="F5" i="3"/>
  <c r="C5" i="3"/>
  <c r="BE4" i="3"/>
  <c r="BC4" i="3"/>
  <c r="BA4" i="3"/>
  <c r="AZ4" i="3"/>
  <c r="AY4" i="3"/>
  <c r="AX4" i="3"/>
  <c r="AW4" i="3"/>
  <c r="AU4" i="3"/>
  <c r="AS4" i="3"/>
  <c r="AQ4" i="3"/>
  <c r="AO4" i="3"/>
  <c r="AM4" i="3"/>
  <c r="AK4" i="3"/>
  <c r="AJ4" i="3"/>
  <c r="AI4" i="3"/>
  <c r="AG4" i="3"/>
  <c r="AF4" i="3"/>
  <c r="AE4" i="3"/>
  <c r="AC4" i="3"/>
  <c r="AB4" i="3"/>
  <c r="AA4" i="3"/>
  <c r="Y4" i="3"/>
  <c r="X4" i="3"/>
  <c r="W4" i="3"/>
  <c r="U4" i="3"/>
  <c r="T4" i="3"/>
  <c r="S4" i="3"/>
  <c r="R4" i="3"/>
  <c r="Q4" i="3"/>
  <c r="P4" i="3"/>
  <c r="O4" i="3"/>
  <c r="N4" i="3"/>
  <c r="K4" i="3"/>
  <c r="J4" i="3"/>
  <c r="H4" i="3"/>
  <c r="G4" i="3"/>
  <c r="F4" i="3"/>
  <c r="D4" i="3"/>
  <c r="C4" i="3"/>
  <c r="A4" i="3"/>
</calcChain>
</file>

<file path=xl/sharedStrings.xml><?xml version="1.0" encoding="utf-8"?>
<sst xmlns="http://schemas.openxmlformats.org/spreadsheetml/2006/main" count="1350" uniqueCount="1222">
  <si>
    <t>Yes</t>
  </si>
  <si>
    <t>Mother</t>
  </si>
  <si>
    <t>No</t>
  </si>
  <si>
    <t>Father</t>
  </si>
  <si>
    <t>Older sibling</t>
  </si>
  <si>
    <t>READINESS REPORT OF TEACHERS AND LEARNERS IN PUBLIC AND PRIVATE SCHOOLS AND SUCs/LUCs IN KINDERGARTEN, ELEMENTARY,JUNIOR AND SENIOR HIGH SCHOOL  ON DIFFERENT  DISTANCE TEACHING AND LEARNING MODALITIES</t>
  </si>
  <si>
    <t>No.</t>
  </si>
  <si>
    <t>Personal</t>
  </si>
  <si>
    <t>None</t>
  </si>
  <si>
    <t>Shared</t>
  </si>
  <si>
    <t>Do not need help, can manage on his / her own</t>
  </si>
  <si>
    <t xml:space="preserve"> </t>
  </si>
  <si>
    <t>Name
(Family Name, First Name, M.I.)</t>
  </si>
  <si>
    <t>Others</t>
  </si>
  <si>
    <t>frequent</t>
  </si>
  <si>
    <t>Sector</t>
  </si>
  <si>
    <t>Total No of Respondents</t>
  </si>
  <si>
    <t>School</t>
  </si>
  <si>
    <t>Never</t>
  </si>
  <si>
    <t>Grade</t>
  </si>
  <si>
    <t>Section</t>
  </si>
  <si>
    <t>Teacher</t>
  </si>
  <si>
    <t>Sex</t>
  </si>
  <si>
    <t>Once a month</t>
  </si>
  <si>
    <t>Age</t>
  </si>
  <si>
    <t>connect to the internet</t>
  </si>
  <si>
    <t>Where do you live?</t>
  </si>
  <si>
    <t>Several times a month</t>
  </si>
  <si>
    <t>Fiber optics</t>
  </si>
  <si>
    <t>Once a week</t>
  </si>
  <si>
    <t>DSL</t>
  </si>
  <si>
    <t>Several times a week</t>
  </si>
  <si>
    <t>Do you have a vision impairment?</t>
  </si>
  <si>
    <t>Cable internet</t>
  </si>
  <si>
    <t>Once a day</t>
  </si>
  <si>
    <t>Satellite internet</t>
  </si>
  <si>
    <t>Do you have a hearing impairment?</t>
  </si>
  <si>
    <t>Several times a day</t>
  </si>
  <si>
    <t>Mobile data</t>
  </si>
  <si>
    <t>Do you have a speech impairment?</t>
  </si>
  <si>
    <t>Once an hour</t>
  </si>
  <si>
    <t>Pocket Wifi</t>
  </si>
  <si>
    <t>Do you have a physical impairment? (e.g. impairment of the foot, toe, leg, hand, finger, arm)</t>
  </si>
  <si>
    <t>Several times an hour</t>
  </si>
  <si>
    <t xml:space="preserve">Do you have electricity at home? </t>
  </si>
  <si>
    <t>All the time</t>
  </si>
  <si>
    <t>stay</t>
  </si>
  <si>
    <t>Do you have a radio at home?</t>
  </si>
  <si>
    <t>Inside the house</t>
  </si>
  <si>
    <t>speed</t>
  </si>
  <si>
    <t>Do you have a television at home?</t>
  </si>
  <si>
    <t>Outside the house</t>
  </si>
  <si>
    <t>3 Mbps</t>
  </si>
  <si>
    <t>Do you have a desktop computer at home?</t>
  </si>
  <si>
    <t>5 Mbps</t>
  </si>
  <si>
    <t>If yes, is it your personal desktop or is it shared among your family members?</t>
  </si>
  <si>
    <t>Globe</t>
  </si>
  <si>
    <t>10 Mbps</t>
  </si>
  <si>
    <t>If shared, how many of you are using the desktop?</t>
  </si>
  <si>
    <t>Smart</t>
  </si>
  <si>
    <t>Average Age of Respondents</t>
  </si>
  <si>
    <t>15 Mbps</t>
  </si>
  <si>
    <t>PLDT</t>
  </si>
  <si>
    <t>Do you have a laptop at home?</t>
  </si>
  <si>
    <t>20 Mbps</t>
  </si>
  <si>
    <t>If yes, is it your personal laptop or is it shared among your family members?</t>
  </si>
  <si>
    <t>Converge</t>
  </si>
  <si>
    <t>25 Mbps</t>
  </si>
  <si>
    <t>Others, please specify</t>
  </si>
  <si>
    <t>25 Mbps above</t>
  </si>
  <si>
    <r>
      <rPr>
        <b/>
        <sz val="11"/>
        <color rgb="FF000000"/>
        <rFont val="Calibri"/>
      </rPr>
      <t xml:space="preserve">If shared, how many of you are using the laptop?
</t>
    </r>
    <r>
      <rPr>
        <b/>
        <sz val="11"/>
        <color rgb="FFFF0000"/>
        <rFont val="Calibri"/>
      </rPr>
      <t>(Enter no. of users)</t>
    </r>
  </si>
  <si>
    <t>data allocation</t>
  </si>
  <si>
    <t>how much time</t>
  </si>
  <si>
    <t>Unlimited</t>
  </si>
  <si>
    <t>Do you have a tablet at home?</t>
  </si>
  <si>
    <t>With vision impairment</t>
  </si>
  <si>
    <t>If yes, is it your personal tablet or is it shared among your family members?</t>
  </si>
  <si>
    <t>less than 100 GB</t>
  </si>
  <si>
    <t>With hearing impairment</t>
  </si>
  <si>
    <t>100 to 500 GB</t>
  </si>
  <si>
    <r>
      <rPr>
        <b/>
        <sz val="11"/>
        <color rgb="FF000000"/>
        <rFont val="Calibri"/>
      </rPr>
      <t xml:space="preserve">If shared, how many of you are using the tablet?
</t>
    </r>
    <r>
      <rPr>
        <b/>
        <sz val="11"/>
        <color rgb="FFFF0000"/>
        <rFont val="Calibri"/>
      </rPr>
      <t>(Enter no. of users)</t>
    </r>
  </si>
  <si>
    <t>With speech impairment</t>
  </si>
  <si>
    <t>500 to 1000 GB</t>
  </si>
  <si>
    <t>Do you have a smartphone (either Android or iOS)?</t>
  </si>
  <si>
    <t>With physical impairment (e.g. impairment of the foot, toe, leg, hand, finger, arm)</t>
  </si>
  <si>
    <t>More than 1000 GB (or 1 TB)</t>
  </si>
  <si>
    <t>If yes, is it your personal smartphone or is it a shared phone among your family members?</t>
  </si>
  <si>
    <t xml:space="preserve">With electricity at home </t>
  </si>
  <si>
    <t>With radio at home</t>
  </si>
  <si>
    <r>
      <t xml:space="preserve">If shared, how many are using the </t>
    </r>
    <r>
      <rPr>
        <b/>
        <sz val="11"/>
        <rFont val="Calibri"/>
      </rPr>
      <t>smartphone?</t>
    </r>
    <r>
      <rPr>
        <b/>
        <sz val="11"/>
        <color rgb="FF000000"/>
        <rFont val="Calibri"/>
      </rPr>
      <t xml:space="preserve">
</t>
    </r>
    <r>
      <rPr>
        <b/>
        <sz val="11"/>
        <color rgb="FFFF0000"/>
        <rFont val="Calibri"/>
      </rPr>
      <t>(Enter no. of users)</t>
    </r>
  </si>
  <si>
    <t>With television at home</t>
  </si>
  <si>
    <t>Poor</t>
  </si>
  <si>
    <t xml:space="preserve"> Do you have internet connection at home? </t>
  </si>
  <si>
    <t>With desktop computer at home</t>
  </si>
  <si>
    <t>Beginner</t>
  </si>
  <si>
    <t xml:space="preserve"> If yes, how do you connect to the internet?</t>
  </si>
  <si>
    <t>Intermediate</t>
  </si>
  <si>
    <t>If using pocket wifi or mobile data, where do you usually stay to access the internet?
(ANSWER THIS ONLY IF THE ANSWER IN THE PREVIOUS COLUMN IS POCKET WIFI OR MOBILE DATA)</t>
  </si>
  <si>
    <t>Advanced</t>
  </si>
  <si>
    <t>What is your Internet Service Provider?
(If others, please specify on the next column)</t>
  </si>
  <si>
    <t>particular trainings</t>
  </si>
  <si>
    <t>If shared, how many of you are using the desktop?
(Average no. of users)</t>
  </si>
  <si>
    <t>With laptop at home</t>
  </si>
  <si>
    <t>If shared, how many of you are using the laptop?
(Average no. of users)</t>
  </si>
  <si>
    <t>TEACHING THROUGH RADIO</t>
  </si>
  <si>
    <t>With tablet at home</t>
  </si>
  <si>
    <t>TEACHING THROUGH TELEVISION</t>
  </si>
  <si>
    <t>ONLINE COURSE DESIGN</t>
  </si>
  <si>
    <t>If shared, how many of you are using the tablet?
(Average no. of users)</t>
  </si>
  <si>
    <t>With smartphone (either Android or iOS)</t>
  </si>
  <si>
    <t>How frequent do you use the internet?</t>
  </si>
  <si>
    <t>What is the speed of your internet connection?</t>
  </si>
  <si>
    <t>LEARNING MANAGEMENT SYSTEM</t>
  </si>
  <si>
    <r>
      <t xml:space="preserve">If shared, how many are using the </t>
    </r>
    <r>
      <rPr>
        <b/>
        <sz val="11"/>
        <rFont val="Calibri"/>
      </rPr>
      <t>smartphone?</t>
    </r>
    <r>
      <rPr>
        <b/>
        <sz val="11"/>
        <color rgb="FF000000"/>
        <rFont val="Calibri"/>
      </rPr>
      <t xml:space="preserve">
</t>
    </r>
    <r>
      <rPr>
        <b/>
        <sz val="11"/>
        <color rgb="FFFF0000"/>
        <rFont val="Calibri"/>
      </rPr>
      <t>(Average no. of users)</t>
    </r>
  </si>
  <si>
    <t>How much is your data allocation?</t>
  </si>
  <si>
    <t>ONLINE TEACHING STRATEGIES</t>
  </si>
  <si>
    <t xml:space="preserve">With internet connection at home </t>
  </si>
  <si>
    <t>How many persons are using your internet connection?</t>
  </si>
  <si>
    <t>Do you have an FB account?</t>
  </si>
  <si>
    <t xml:space="preserve">If using pocket wifi or mobile data, where do you usually stay to access the internet?
 </t>
  </si>
  <si>
    <t>Do you have a Twitter account?</t>
  </si>
  <si>
    <t>What is your Internet Service Provider?</t>
  </si>
  <si>
    <t>OTHERS (PLEASE SPECIFY)</t>
  </si>
  <si>
    <t>Do you have an email?</t>
  </si>
  <si>
    <t>LEVEL</t>
  </si>
  <si>
    <t>Gender</t>
  </si>
  <si>
    <t xml:space="preserve">On the average, how much time do you spend on social media daily? </t>
  </si>
  <si>
    <t>Speed of your internet connection</t>
  </si>
  <si>
    <t>If education will be delivered via distance learning during this pandemic, who will most probably help you with your school works?  (IF OTHERS, PLEASE SPECIFY ON THE NEXT COLUMN)</t>
  </si>
  <si>
    <t>Data allocation</t>
  </si>
  <si>
    <t>KINDER</t>
  </si>
  <si>
    <t>Male</t>
  </si>
  <si>
    <t>GRADE 1</t>
  </si>
  <si>
    <r>
      <t xml:space="preserve">How many persons are using your internet connection?
</t>
    </r>
    <r>
      <rPr>
        <b/>
        <sz val="11"/>
        <color rgb="FFFF0000"/>
        <rFont val="Calibri"/>
      </rPr>
      <t>(Average no. of users)</t>
    </r>
  </si>
  <si>
    <t>Female</t>
  </si>
  <si>
    <t>GRADE 2</t>
  </si>
  <si>
    <t>GRADE 3</t>
  </si>
  <si>
    <t>With FB account</t>
  </si>
  <si>
    <t>GRADE 4</t>
  </si>
  <si>
    <t>GRADE 5</t>
  </si>
  <si>
    <t>With Twitter account</t>
  </si>
  <si>
    <t>GRADE 6</t>
  </si>
  <si>
    <t>With email</t>
  </si>
  <si>
    <t>GRADE 7</t>
  </si>
  <si>
    <t>GRADE 8</t>
  </si>
  <si>
    <t xml:space="preserve">Time spent on social media daily </t>
  </si>
  <si>
    <t>GRADE 9</t>
  </si>
  <si>
    <t xml:space="preserve">If education will be delivered via distance learning during this pandemic, who will most probably help you with your school works? </t>
  </si>
  <si>
    <t>GRADE 10</t>
  </si>
  <si>
    <t>GRADE 11</t>
  </si>
  <si>
    <t>GRADE 12</t>
  </si>
  <si>
    <t>SPED NG</t>
  </si>
  <si>
    <t>BRGY</t>
  </si>
  <si>
    <t>CITY / TOWN</t>
  </si>
  <si>
    <t>Public</t>
  </si>
  <si>
    <t>MALE</t>
  </si>
  <si>
    <t>SHARED</t>
  </si>
  <si>
    <t>A.I.T. Advanced Institute Technology of Tarlac City Inc.</t>
  </si>
  <si>
    <t>Abangan Norte ES</t>
  </si>
  <si>
    <t>Abangan Sur ES</t>
  </si>
  <si>
    <t>Abebeg Elementary School</t>
  </si>
  <si>
    <t>Private</t>
  </si>
  <si>
    <t>Ablang Elementary School</t>
  </si>
  <si>
    <t>Abundant Life School of Discovery Inc.</t>
  </si>
  <si>
    <t>FEMALE</t>
  </si>
  <si>
    <t>Academia de Pulilan</t>
  </si>
  <si>
    <t>Academia de San Gabriel Archangel</t>
  </si>
  <si>
    <t>PERSONAL</t>
  </si>
  <si>
    <t>Academia De Sto. Domingo of Calumpit INC.</t>
  </si>
  <si>
    <t>ACLC College of Mabalacat</t>
  </si>
  <si>
    <t>ACLC College of Meycauayan</t>
  </si>
  <si>
    <t>Adamson ES</t>
  </si>
  <si>
    <t>Adelle Grace Montessori School Inc. Sta. Ana Branch</t>
  </si>
  <si>
    <t>Advent School Foundation , Inc.</t>
  </si>
  <si>
    <t>Adventus Learning Center of Pampanga Inc.</t>
  </si>
  <si>
    <t>Agape Christian School</t>
  </si>
  <si>
    <t>Agupalo Este ES</t>
  </si>
  <si>
    <t>Alagao Elementary School</t>
  </si>
  <si>
    <t>Alan Holganza Memorial School, Inc.</t>
  </si>
  <si>
    <t>Alauli Elementary School</t>
  </si>
  <si>
    <t>LUC</t>
  </si>
  <si>
    <t>Alauli ES</t>
  </si>
  <si>
    <t>ALBERTO G. BAUTISTA ELEMENTARY SCHOOL</t>
  </si>
  <si>
    <t>Aldersgate Ecumenical School, Inc.</t>
  </si>
  <si>
    <t>Almacen ES</t>
  </si>
  <si>
    <t>Almasin Elementary School</t>
  </si>
  <si>
    <t>Alvindia Aguso Central ES</t>
  </si>
  <si>
    <t>Alvindia ES</t>
  </si>
  <si>
    <t>AMA Computer College-San Fernando, Pampanga</t>
  </si>
  <si>
    <t>AMA Computer Learning Center of Malolos</t>
  </si>
  <si>
    <t>Amacalan ES</t>
  </si>
  <si>
    <t>SUC</t>
  </si>
  <si>
    <t>AMAZING GRACE CHRISTIAN SCHOOL OF CABANATUAN CITY INC.</t>
  </si>
  <si>
    <t>Ambalingit PS</t>
  </si>
  <si>
    <t>Amen Mission Christian School</t>
  </si>
  <si>
    <t>Amungan Elementary School</t>
  </si>
  <si>
    <t>Amungan Galilean Ecumenical School Inc.</t>
  </si>
  <si>
    <t>Anacleto V. Mijares ES</t>
  </si>
  <si>
    <t>Anao NHS</t>
  </si>
  <si>
    <t>Angel John Integrated Academy Inc.</t>
  </si>
  <si>
    <t>Angel's Ville ES</t>
  </si>
  <si>
    <t>Angelina Dizon Jimenez ES (Sto. Domingo ES)</t>
  </si>
  <si>
    <t>Anon ES</t>
  </si>
  <si>
    <t>Antipolo ES</t>
  </si>
  <si>
    <t>Anupul ES</t>
  </si>
  <si>
    <t>Apalang ES</t>
  </si>
  <si>
    <t>Apalit HS</t>
  </si>
  <si>
    <t>Aquinas De Escolar Academy, Inc.</t>
  </si>
  <si>
    <t>Aranguren Integrated School</t>
  </si>
  <si>
    <t>Arayat Holy Child Educational Foundation</t>
  </si>
  <si>
    <t>Arayat National High School</t>
  </si>
  <si>
    <t>Arsenio Santos Memorial Elementary School</t>
  </si>
  <si>
    <t>Asia Pacific College of Advanced Studies</t>
  </si>
  <si>
    <t>Asia Pacific College of Business and Arts</t>
  </si>
  <si>
    <t>Asian Montessori Center, Inc.</t>
  </si>
  <si>
    <t>ASKI School of Knowledge Inc.</t>
  </si>
  <si>
    <t>Assumpta Technical High School</t>
  </si>
  <si>
    <t>Aulo ES</t>
  </si>
  <si>
    <t>Aurora Aquino ES</t>
  </si>
  <si>
    <t>Aurora NHS</t>
  </si>
  <si>
    <t>Aurora State College of Technology</t>
  </si>
  <si>
    <t>AVM Montessori Center Inc.</t>
  </si>
  <si>
    <t>Babuyan Integrated School</t>
  </si>
  <si>
    <t>Bacolor ES - (Town Proper)</t>
  </si>
  <si>
    <t>Bagong Barrio Elementary School</t>
  </si>
  <si>
    <t>Bagong Baryo Elementary School</t>
  </si>
  <si>
    <t>Bagong Buhay B ES</t>
  </si>
  <si>
    <t>Bagong Flores ES</t>
  </si>
  <si>
    <t>Bagong Pag-Asa ES</t>
  </si>
  <si>
    <t>Bagong Sikat ES</t>
  </si>
  <si>
    <t>Balacat Elementary School</t>
  </si>
  <si>
    <t>Balaoang ES</t>
  </si>
  <si>
    <t>Balaybay Elementary School</t>
  </si>
  <si>
    <t>Baler CS</t>
  </si>
  <si>
    <t>Baler NHS</t>
  </si>
  <si>
    <t>Baler Stand Alone Senior High School</t>
  </si>
  <si>
    <t>Balik Barangay (Manibaug Pasig) ES</t>
  </si>
  <si>
    <t>Balingog West ES</t>
  </si>
  <si>
    <t>Balite Integrated School</t>
  </si>
  <si>
    <t>Balitucan ES</t>
  </si>
  <si>
    <t>Baliwag Maritime Academy</t>
  </si>
  <si>
    <t>Baliwag Polytechnic College</t>
  </si>
  <si>
    <t>Baliwag South Central School</t>
  </si>
  <si>
    <t>Baloy Elementary School</t>
  </si>
  <si>
    <t>Baluarte ES</t>
  </si>
  <si>
    <t>Bamban Christian Academy</t>
  </si>
  <si>
    <t>Bamban ES</t>
  </si>
  <si>
    <t>Banag Elementary School</t>
  </si>
  <si>
    <t>Banahaw ES</t>
  </si>
  <si>
    <t>Banawen Primary School</t>
  </si>
  <si>
    <t>Bancal Integrated School</t>
  </si>
  <si>
    <t>Bancal Pugad IS</t>
  </si>
  <si>
    <t>Bancal Sinubli ES</t>
  </si>
  <si>
    <t>Bangal ES</t>
  </si>
  <si>
    <t>Bangar Elementary</t>
  </si>
  <si>
    <t>Bangkal ES</t>
  </si>
  <si>
    <t>Bangkal Resettlement ES</t>
  </si>
  <si>
    <t>Bani National High School</t>
  </si>
  <si>
    <t>VALIDATED:</t>
  </si>
  <si>
    <t>DATA ANALYZED:</t>
  </si>
  <si>
    <t>NOTED:</t>
  </si>
  <si>
    <t>Bantug Elem. School</t>
  </si>
  <si>
    <t>APPROVED:</t>
  </si>
  <si>
    <t>Barasoain Memorial Integrated School</t>
  </si>
  <si>
    <t>Bardias ES</t>
  </si>
  <si>
    <t>Barretto Wesleyan Ecumenical School, Inc.</t>
  </si>
  <si>
    <t>Planning Officer</t>
  </si>
  <si>
    <t>Baruya ES</t>
  </si>
  <si>
    <t>SEPS in Planning and Research</t>
  </si>
  <si>
    <t>Basa Air Base CS</t>
  </si>
  <si>
    <t>SGOD Chief</t>
  </si>
  <si>
    <t>Schools Division Superintendent</t>
  </si>
  <si>
    <t>Bataan Christian School</t>
  </si>
  <si>
    <t>Bataan Heroes Memorial College</t>
  </si>
  <si>
    <t>Bataan Montessori School, Inc.</t>
  </si>
  <si>
    <t>Bateria ES</t>
  </si>
  <si>
    <t>Batiawan Integrated School Annex</t>
  </si>
  <si>
    <t>Batitang National High School</t>
  </si>
  <si>
    <t>Bayan-Bayanan ES</t>
  </si>
  <si>
    <t>Baybayabas ES</t>
  </si>
  <si>
    <t>Bayugo ES</t>
  </si>
  <si>
    <t>Beneg National High School</t>
  </si>
  <si>
    <t>BEPZ Multinational School, Inc.</t>
  </si>
  <si>
    <t>Berang Elementary School</t>
  </si>
  <si>
    <t>Best Child Learning Center, Inc.</t>
  </si>
  <si>
    <t>Bestcap Career College,Inc.</t>
  </si>
  <si>
    <t>Bestow Emmanuel College Foundation, Inc.</t>
  </si>
  <si>
    <t>Bethany Ecumenical School</t>
  </si>
  <si>
    <t>Bethel Ecumenical Kiddie School</t>
  </si>
  <si>
    <t>Bethsaidas' Special Childern Foundation</t>
  </si>
  <si>
    <t>Bettbien High School</t>
  </si>
  <si>
    <t>Beulah Land Learning Center</t>
  </si>
  <si>
    <t>Bibiclat ES</t>
  </si>
  <si>
    <t>Binabalian Elementary School</t>
  </si>
  <si>
    <t>Binbinaca PS</t>
  </si>
  <si>
    <t>Binuangan Ecumenical School of Tomorrow (BEST) Inc.</t>
  </si>
  <si>
    <t>Birbira ES</t>
  </si>
  <si>
    <t>BOAZ Promise Land Academy, Inc.</t>
  </si>
  <si>
    <t>Bongabon NHS Annex (Vega HS)</t>
  </si>
  <si>
    <t>Bonifacio V. Romero HS</t>
  </si>
  <si>
    <t>Borlongan NHS</t>
  </si>
  <si>
    <t>BOROL 2ND ELEMENTARY SCHOOL</t>
  </si>
  <si>
    <t>Botbotones Elementary School</t>
  </si>
  <si>
    <t>Bridgeport Montessori, Inc.</t>
  </si>
  <si>
    <t>Bright Kid Christian School</t>
  </si>
  <si>
    <t>Bright Kids School of Sto.Nino, Inc.</t>
  </si>
  <si>
    <t>Brilliant Achievers School of Excellence Inc.</t>
  </si>
  <si>
    <t>Bubulong Malaki ES</t>
  </si>
  <si>
    <t>Bucot ES</t>
  </si>
  <si>
    <t>Bued ES</t>
  </si>
  <si>
    <t>Buenlag ES</t>
  </si>
  <si>
    <t>Buga ES</t>
  </si>
  <si>
    <t>Buhawen National High School</t>
  </si>
  <si>
    <t>Bulacan Polytechnic College-Pandi</t>
  </si>
  <si>
    <t>Bulacan Polytechnic College-San Rafael</t>
  </si>
  <si>
    <t>Bulacan San Lorenzo Ruiz Montessori, Inc.</t>
  </si>
  <si>
    <t>Bulaon ES</t>
  </si>
  <si>
    <t>Bulawen Elementary School</t>
  </si>
  <si>
    <t>Buliran ES</t>
  </si>
  <si>
    <t>Bunducan ES</t>
  </si>
  <si>
    <t>Bunga Elementary School</t>
  </si>
  <si>
    <t>Burgos ES</t>
  </si>
  <si>
    <t>BUROT INTEGRATED SCHOOL</t>
  </si>
  <si>
    <t>Bustos Elementary School</t>
  </si>
  <si>
    <t>Busy Brains Creative School, Inc.</t>
  </si>
  <si>
    <t>C.I.Y. Faith Christian Academy-Magalang, Pampanga,Inc.</t>
  </si>
  <si>
    <t>Caanamongan High School</t>
  </si>
  <si>
    <t>Caanawan National High School</t>
  </si>
  <si>
    <t>Cabalantian ES</t>
  </si>
  <si>
    <t>Cabalantian ES Town Proper</t>
  </si>
  <si>
    <t>Cabanatuan City Senior High School</t>
  </si>
  <si>
    <t>Cabanatuan Confucius School, Inc.</t>
  </si>
  <si>
    <t>Cabayaoasan ES</t>
  </si>
  <si>
    <t>Cabcaben Kiddie School</t>
  </si>
  <si>
    <t>CABUBULAUNAN ELEMENTARY SCHOOL</t>
  </si>
  <si>
    <t>Cabuluan ES</t>
  </si>
  <si>
    <t>Cacarong Elementary School</t>
  </si>
  <si>
    <t>Caingin Ecumenical School Inc.</t>
  </si>
  <si>
    <t>Calabalabaan ES</t>
  </si>
  <si>
    <t>Calabasa ES</t>
  </si>
  <si>
    <t>Calabuanan NHS</t>
  </si>
  <si>
    <t>Calantipay Elementary School</t>
  </si>
  <si>
    <t>Calaocan Elementary School</t>
  </si>
  <si>
    <t>Calapan ES</t>
  </si>
  <si>
    <t>Calapandayan Integrated School</t>
  </si>
  <si>
    <t>Caliligawan ES</t>
  </si>
  <si>
    <t>Calipayan NHS</t>
  </si>
  <si>
    <t>Calius-Gueco ES</t>
  </si>
  <si>
    <t>Calumpang ES</t>
  </si>
  <si>
    <t>Calumpang PS</t>
  </si>
  <si>
    <t>Calumpit Elementary School</t>
  </si>
  <si>
    <t>Calumpit NHS (San Marcos NHS)</t>
  </si>
  <si>
    <t>Calvario Elementary School</t>
  </si>
  <si>
    <t>Camachile Elementary School</t>
  </si>
  <si>
    <t>Camatchile Elementay School</t>
  </si>
  <si>
    <t>Camba NHS</t>
  </si>
  <si>
    <t>Camiing Elementary School</t>
  </si>
  <si>
    <t>Camiling Adventist Multigrade School</t>
  </si>
  <si>
    <t>Camiling Catholic School, Inc.</t>
  </si>
  <si>
    <t>Camiling Colleges</t>
  </si>
  <si>
    <t>Camp Tinio National High School</t>
  </si>
  <si>
    <t>Canalate ES</t>
  </si>
  <si>
    <t>Canantong ES</t>
  </si>
  <si>
    <t>Canarem ES</t>
  </si>
  <si>
    <t>Candelaria ES</t>
  </si>
  <si>
    <t>Canili Area NHS</t>
  </si>
  <si>
    <t>Capas East Central</t>
  </si>
  <si>
    <t>Capintalan HS</t>
  </si>
  <si>
    <t>Carabaoan-Caocaoayan High School</t>
  </si>
  <si>
    <t>Caramutan ES</t>
  </si>
  <si>
    <t>Carbonel ES</t>
  </si>
  <si>
    <t>Cardona NHS</t>
  </si>
  <si>
    <t>Care ES</t>
  </si>
  <si>
    <t>Carmencita ES</t>
  </si>
  <si>
    <t>Casa di Bambini European School, Inc.</t>
  </si>
  <si>
    <t>Casa Felice Montessori Children's Academy Inc.</t>
  </si>
  <si>
    <t>Casa-Tondo Elementary School</t>
  </si>
  <si>
    <t>Casalat Elementary School</t>
  </si>
  <si>
    <t>Casilagan ES</t>
  </si>
  <si>
    <t>Casimiro Pagsanjan Mem. Sch.</t>
  </si>
  <si>
    <t>Castillejos National High School</t>
  </si>
  <si>
    <t>Casulucan Este ES</t>
  </si>
  <si>
    <t>Casupanan ES</t>
  </si>
  <si>
    <t>Caut ES</t>
  </si>
  <si>
    <t>Cawayang Bugtong ES</t>
  </si>
  <si>
    <t>Cayasan PS</t>
  </si>
  <si>
    <t>Caysio Elementary School</t>
  </si>
  <si>
    <t>Cedarhall Academy Inc.</t>
  </si>
  <si>
    <t>Central Azucarera de Tarlac NHS Annex</t>
  </si>
  <si>
    <t>Central Luzon High School</t>
  </si>
  <si>
    <t>Centro Colegio de Tarlac</t>
  </si>
  <si>
    <t>Cesar E. Vergara Memorial High School</t>
  </si>
  <si>
    <t>Channel of Dreams Christian Academy-Bulacan</t>
  </si>
  <si>
    <t>Cherished Lamb Community Christian School</t>
  </si>
  <si>
    <t>Child Jesus Montessori School</t>
  </si>
  <si>
    <t>Children of Fatima School of Sto. Tomas, Inc.</t>
  </si>
  <si>
    <t>Children of Fatima School, Inc. (Dau)</t>
  </si>
  <si>
    <t>Christ Achievers Montessori</t>
  </si>
  <si>
    <t>Christ Jesus Montessori School, Inc.</t>
  </si>
  <si>
    <t>Christian Lights Academy of N.E.</t>
  </si>
  <si>
    <t>Chua Chin Hua School of Multiple Intelligence, Inc.</t>
  </si>
  <si>
    <t>Cinco-Cinco Elementary</t>
  </si>
  <si>
    <t>Citrus National HS</t>
  </si>
  <si>
    <t>City of Malolos High School - Canalate</t>
  </si>
  <si>
    <t>City of Malolos Integrated School - Babatnin</t>
  </si>
  <si>
    <t>Clairemont Academy</t>
  </si>
  <si>
    <t>Clark College of Science and Technology, Inc.</t>
  </si>
  <si>
    <t>Colegio de Immaculada Concepcion</t>
  </si>
  <si>
    <t>Colegio De San Gabriel Arcangel</t>
  </si>
  <si>
    <t>Colegio de San Juan de Dios Inc.</t>
  </si>
  <si>
    <t>Colegio de Sebastian</t>
  </si>
  <si>
    <t>College for Research &amp; Technology of Cabanatuan, Inc. - San Jose Campus</t>
  </si>
  <si>
    <t>College of Subic Montessori - Zambales, Inc.</t>
  </si>
  <si>
    <t>College of the Holy Spirit of Tarlac</t>
  </si>
  <si>
    <t>Concepcion Catholic School</t>
  </si>
  <si>
    <t>Cong. E. R. Cruz Mem. School (Bocaue CS)</t>
  </si>
  <si>
    <t>Conversion IS</t>
  </si>
  <si>
    <t>Coral Elementary School</t>
  </si>
  <si>
    <t>Coral ES</t>
  </si>
  <si>
    <t>Coral Na Bato ES</t>
  </si>
  <si>
    <t>Corinthian School,Inc.</t>
  </si>
  <si>
    <t>Corinthills Learning Center, Inc.</t>
  </si>
  <si>
    <t>Cristo Rey Central E/S</t>
  </si>
  <si>
    <t>Cristo Rey East ES</t>
  </si>
  <si>
    <t>Culianin ES</t>
  </si>
  <si>
    <t>Culiat ES</t>
  </si>
  <si>
    <t>Culubasa ES</t>
  </si>
  <si>
    <t>Curva ES</t>
  </si>
  <si>
    <t>Cutcut II ES</t>
  </si>
  <si>
    <t>Cuyapa ES</t>
  </si>
  <si>
    <t>Cuyapo National High School Annex</t>
  </si>
  <si>
    <t>Cuyapo United Methodist Church Learning Center, Inc.</t>
  </si>
  <si>
    <t>Daan Pare ES</t>
  </si>
  <si>
    <t>Dagundon ES</t>
  </si>
  <si>
    <t>Dalanawan Elementary School</t>
  </si>
  <si>
    <t>Dalayap ES</t>
  </si>
  <si>
    <t>Dallipawen Elementary School</t>
  </si>
  <si>
    <t>Dampol 1st National High School</t>
  </si>
  <si>
    <t>Dampol B ES</t>
  </si>
  <si>
    <t>Danzo ES</t>
  </si>
  <si>
    <t>Dapdap HS</t>
  </si>
  <si>
    <t>Daphney Learning Center Inc.</t>
  </si>
  <si>
    <t>Datamex College of Saint Adeline, Inc.-Brgy. Saluysoy</t>
  </si>
  <si>
    <t>Daughters of St. Dominic School</t>
  </si>
  <si>
    <t>David Elementary School</t>
  </si>
  <si>
    <t>Dawe ES</t>
  </si>
  <si>
    <t>Del Carmen Integrated School</t>
  </si>
  <si>
    <t>DepEd-CLSU ES (Lab.)</t>
  </si>
  <si>
    <t>Diagyan ES</t>
  </si>
  <si>
    <t>Diagyan NHS</t>
  </si>
  <si>
    <t>Dianao ES</t>
  </si>
  <si>
    <t>Dibacong ES</t>
  </si>
  <si>
    <t>Dicabasan ES</t>
  </si>
  <si>
    <t>Diego T. Ortiz ES</t>
  </si>
  <si>
    <t>Dimanayat IS</t>
  </si>
  <si>
    <t>Dimotol ES</t>
  </si>
  <si>
    <t>Dinadiawan NHS</t>
  </si>
  <si>
    <t>Dingalan NHS</t>
  </si>
  <si>
    <t>Discovery Child Dev't. of Montessori</t>
  </si>
  <si>
    <t>Ditumabo NHS</t>
  </si>
  <si>
    <t>Divine Polytechnic College Inc.</t>
  </si>
  <si>
    <t>Divine World Academy of Zambales, Inc</t>
  </si>
  <si>
    <t>Divine World Learning School</t>
  </si>
  <si>
    <t>Diwa ES</t>
  </si>
  <si>
    <t>Dizol Elementary School</t>
  </si>
  <si>
    <t>Dojoc Balite Integrated School</t>
  </si>
  <si>
    <t>Dolores Stand Alone Senior High School</t>
  </si>
  <si>
    <t>Dominican College of Tarlac</t>
  </si>
  <si>
    <t>Dominican School of Angeles City Foundation, Inc.</t>
  </si>
  <si>
    <t>Don Antonio Lee Chi Uan IS</t>
  </si>
  <si>
    <t>Don Dominciano Tizon PS</t>
  </si>
  <si>
    <t>Don Lorenzo E. Aleta Elementary School</t>
  </si>
  <si>
    <t>Don Macario Bacani ES ( Mercado ES)</t>
  </si>
  <si>
    <t>Don Marcelo C. Marty Elementary School</t>
  </si>
  <si>
    <t>Don Miguel ES</t>
  </si>
  <si>
    <t>Don Pedro D. Corpus ES</t>
  </si>
  <si>
    <t>Don Pepe Cojuangco ES</t>
  </si>
  <si>
    <t>Dona Adela School for Children, Inc.</t>
  </si>
  <si>
    <t>Doña Candelaria Meneses Duque National High School</t>
  </si>
  <si>
    <t>Doña Elena L. Soriano ES</t>
  </si>
  <si>
    <t>DOÑA ESCOLASTICA ALDABA PUNONGBAYAN ES</t>
  </si>
  <si>
    <t>Dr. A. Ongsiako Sr. ES</t>
  </si>
  <si>
    <t>Dr. Clemente N. Dayrit Sr. Elem. School</t>
  </si>
  <si>
    <t>Dr. Gloria D. Lacson Foundation Colleges, Inc.</t>
  </si>
  <si>
    <t>Dr. Jose Lapuz Salonga HS (Former San Mariano NHS Annex)</t>
  </si>
  <si>
    <t>Dr. Juan F. Pascual MS</t>
  </si>
  <si>
    <t>Dr. Pablito V. Mendoza, Sr. High Schoo</t>
  </si>
  <si>
    <t>Dr. Ramon de Santos NHS</t>
  </si>
  <si>
    <t>Dr. Sancho T. Manubay ES</t>
  </si>
  <si>
    <t>Dr. Yanga's Colleges Inc.</t>
  </si>
  <si>
    <t>Dueg High School</t>
  </si>
  <si>
    <t>Dueg Resettlement ES</t>
  </si>
  <si>
    <t>Dulong Ilog ES</t>
  </si>
  <si>
    <t>Dumaguipo ES</t>
  </si>
  <si>
    <t>Dupinga Elementary School</t>
  </si>
  <si>
    <t>Duplas ES</t>
  </si>
  <si>
    <t>Duquit High School</t>
  </si>
  <si>
    <t>E. Bernabe Elementary School</t>
  </si>
  <si>
    <t>Eastern Porac National High School</t>
  </si>
  <si>
    <t>Eastwoods Academy of Science and Technology</t>
  </si>
  <si>
    <t>Easy Steps Learning School</t>
  </si>
  <si>
    <t>Emmanuel Center of Learning Academy</t>
  </si>
  <si>
    <t>Empowered Zone for Excellent Education School, Inc.</t>
  </si>
  <si>
    <t>Engr. Virgilio V. Dionisio MHS</t>
  </si>
  <si>
    <t>EPZA Resettlement ES</t>
  </si>
  <si>
    <t>Escuela de Nehemiah</t>
  </si>
  <si>
    <t>Escuela de Sacro Bambino</t>
  </si>
  <si>
    <t>Essential Leadership for Children Learning Center, Inc.</t>
  </si>
  <si>
    <t>Estipona ES</t>
  </si>
  <si>
    <t>Estipona NHS</t>
  </si>
  <si>
    <t>Estonilo ES</t>
  </si>
  <si>
    <t>Eugenio G. Sy Tamco ES</t>
  </si>
  <si>
    <t>Excelsior  School Inc.</t>
  </si>
  <si>
    <t>Exportville Young Builders' School , Inc.</t>
  </si>
  <si>
    <t>F. D. Roosevelt Memorial School</t>
  </si>
  <si>
    <t>F.C. Del Rosario ES</t>
  </si>
  <si>
    <t>FBC Wisdom Learning Center, Inc.</t>
  </si>
  <si>
    <t>FDSA AVIATION COLLEGE OF SCIENCE AND TECHNOLOGY INC.</t>
  </si>
  <si>
    <t>Felix T. Pasucal ES</t>
  </si>
  <si>
    <t>FIRST CITY PROVIDENTIAL COLLEGE</t>
  </si>
  <si>
    <t>FIRST School of SBFZ</t>
  </si>
  <si>
    <t>First United Methodist Church Ecum. Sch.</t>
  </si>
  <si>
    <t>Flora PS</t>
  </si>
  <si>
    <t>Florida ES</t>
  </si>
  <si>
    <t>Food for Hungry Minds School, Inc.</t>
  </si>
  <si>
    <t>Forest Ridge Integrated School, Inc.</t>
  </si>
  <si>
    <t>Francisco Balagtas Memorial School</t>
  </si>
  <si>
    <t>FVR Phase 3 Elementary School</t>
  </si>
  <si>
    <t>Gabaldon ES</t>
  </si>
  <si>
    <t>GABALDON SCHOOL OF LEARNING, INC.</t>
  </si>
  <si>
    <t>Gabihan Elementary School</t>
  </si>
  <si>
    <t>Galang Memo. ES (Calantipe ES)</t>
  </si>
  <si>
    <t>Ganduz ES</t>
  </si>
  <si>
    <t>Gapan East C/S</t>
  </si>
  <si>
    <t>Garlang Elementary School</t>
  </si>
  <si>
    <t>Gateways Institute of Science and Technology, Inc. (SHS VP)</t>
  </si>
  <si>
    <t>Gatiawin ES</t>
  </si>
  <si>
    <t>Gaudencio Medina ES</t>
  </si>
  <si>
    <t>Gawad Kalinga Comm. ES (Pahalang ES)</t>
  </si>
  <si>
    <t>Gayong-Gayong PS</t>
  </si>
  <si>
    <t>Gempco Integrated School, Inc.</t>
  </si>
  <si>
    <t>Gen. Isidoro. Torres Memorial ES</t>
  </si>
  <si>
    <t>Gen. Mamerto Natividad National HS</t>
  </si>
  <si>
    <t>Gen. Tinio CS</t>
  </si>
  <si>
    <t>Gentry International Technical  College</t>
  </si>
  <si>
    <t>Gerry Rodriguez HS</t>
  </si>
  <si>
    <t>Glorious Joy Kiddies' School, Inc.</t>
  </si>
  <si>
    <t>Golden Children Academy, Inc.</t>
  </si>
  <si>
    <t>Golden Minds Colleges of Sta. Maria, Bulacan, Inc.</t>
  </si>
  <si>
    <t>Golden Olympus Colleges Inc.</t>
  </si>
  <si>
    <t>Golden Valley College</t>
  </si>
  <si>
    <t>Golden Vine Center for Child Care and Development</t>
  </si>
  <si>
    <t>Goldenville School of Montessori</t>
  </si>
  <si>
    <t>Gonzales Memorial College</t>
  </si>
  <si>
    <t>Gov. Rafael L. Lazatin IS</t>
  </si>
  <si>
    <t>Grace of Shekinah School, Inc.</t>
  </si>
  <si>
    <t>Growing Kids Childminding Center</t>
  </si>
  <si>
    <t>Guardian Angel Child Development Center</t>
  </si>
  <si>
    <t>Guevara Ecumenical Christian School, Inc.</t>
  </si>
  <si>
    <t>Guinabon Elementary School</t>
  </si>
  <si>
    <t>Guisguis National High School</t>
  </si>
  <si>
    <t>Guiteb ES</t>
  </si>
  <si>
    <t>Gumain Primary School</t>
  </si>
  <si>
    <t>Hangga ES</t>
  </si>
  <si>
    <t>Hanniah Learning Home, Inc.</t>
  </si>
  <si>
    <t>HANS Learning Center, Inc.</t>
  </si>
  <si>
    <t>Happy Child Academy &amp; Resources Center</t>
  </si>
  <si>
    <t>Headway School of Achievers</t>
  </si>
  <si>
    <t>Higher Ground Ecumenical Learning School, Inc.</t>
  </si>
  <si>
    <t>Hoffman Academy Inc.</t>
  </si>
  <si>
    <t>Holy Angel University</t>
  </si>
  <si>
    <t>Holy Angels Colleges of Pulilan, Inc.</t>
  </si>
  <si>
    <t>Holy Child Academy</t>
  </si>
  <si>
    <t>HOLY CROSS COLLEGE, STA. ROSA, N.E. INC.</t>
  </si>
  <si>
    <t>Holy Cross Institute</t>
  </si>
  <si>
    <t>Holy Family Academy of Zambales, Inc.</t>
  </si>
  <si>
    <t>Holy Family Village ES</t>
  </si>
  <si>
    <t>Holy Infant School of Sta. Isabel</t>
  </si>
  <si>
    <t>Holy Lamb Academy, Inc.</t>
  </si>
  <si>
    <t>Holy Rosary Academy</t>
  </si>
  <si>
    <t>Holy Rosary Colleges Foundation</t>
  </si>
  <si>
    <t>Holy Rosary Parochial Institute</t>
  </si>
  <si>
    <t>Holy Rosary School of Paombong</t>
  </si>
  <si>
    <t>Holy Trinity College of Technology Inc.</t>
  </si>
  <si>
    <t>Holy Trinity School: Center of Catholic Education Inc.</t>
  </si>
  <si>
    <t>Horseshoe ES</t>
  </si>
  <si>
    <t>Iba ES</t>
  </si>
  <si>
    <t>Iba National High School</t>
  </si>
  <si>
    <t>Iba Poblacion ES</t>
  </si>
  <si>
    <t>Ibona ES</t>
  </si>
  <si>
    <t>Ilalim ES</t>
  </si>
  <si>
    <t>Ilwas Elementary School</t>
  </si>
  <si>
    <t>Immaculate Concepcion School of Baliuag-Bustos Branch</t>
  </si>
  <si>
    <t>Immaculate Conception Academy of Sta. Maria, Bulacan, Philippines, Inc.</t>
  </si>
  <si>
    <t>Immaculate Conception Parish Learning Center, Inc.</t>
  </si>
  <si>
    <t>Immaculate Conception Polytechnic</t>
  </si>
  <si>
    <t>Immaculate Heart of Mary Integrated School</t>
  </si>
  <si>
    <t>Inhobol Elementary School</t>
  </si>
  <si>
    <t>Integrated College of Business and Technology (Baliwag)</t>
  </si>
  <si>
    <t>Integrated College of Business and Technology (San Miguel)</t>
  </si>
  <si>
    <t>ISIDORE DE SEVILLE INTEGRATED SCHOOL, INC.</t>
  </si>
  <si>
    <t>Isla PS</t>
  </si>
  <si>
    <t>Jaen NHS (former Putlod-San Jose NHS-Annex)</t>
  </si>
  <si>
    <t>Jalung ES</t>
  </si>
  <si>
    <t>Jarmmeth Academy, Inc. (Villa Muzon Campus)</t>
  </si>
  <si>
    <t>JDN MEMORIAL AGAPE CHRISTIAN ACADEMY INC.</t>
  </si>
  <si>
    <t>Jeptah Learning School</t>
  </si>
  <si>
    <t>Jesus is Lord Christian Foundation, Inc.</t>
  </si>
  <si>
    <t>Jesus is Lord Christian School</t>
  </si>
  <si>
    <t>Jesus Mary Joseph Montessori School</t>
  </si>
  <si>
    <t>Jesus Our Victory Academy Foundation, Inc.</t>
  </si>
  <si>
    <t>Jesus Saves Integrated School Foundation, Inc.</t>
  </si>
  <si>
    <t>JIA CHLOE'S HOUSE LEARNING CENTER INC.</t>
  </si>
  <si>
    <t>John J. Russell MHS (Sibul NHS)</t>
  </si>
  <si>
    <t>John Paul Benedict School of Meycauayan Inc.</t>
  </si>
  <si>
    <t>Jose C. Payumo Jr. ES</t>
  </si>
  <si>
    <t>Jose C. Payumo Jr. Memorial High School</t>
  </si>
  <si>
    <t>Jose Rico Cruz ES (Sta. Ines ES)</t>
  </si>
  <si>
    <t>Jose S. Galang ES</t>
  </si>
  <si>
    <t>Joyful Angels Academy</t>
  </si>
  <si>
    <t>Juan C. Angara Memorial NHS</t>
  </si>
  <si>
    <t>Judd Hendricks Mem. Aeta School</t>
  </si>
  <si>
    <t>Justino Sevilla High School</t>
  </si>
  <si>
    <t>Kabulihan ES</t>
  </si>
  <si>
    <t>Kakawate National HS</t>
  </si>
  <si>
    <t>Kalayaan ES</t>
  </si>
  <si>
    <t>Kaparangan ES</t>
  </si>
  <si>
    <t>Kawit ES</t>
  </si>
  <si>
    <t>Keanney-Diaz Educational Institute</t>
  </si>
  <si>
    <t>Kidelorian Learning Center</t>
  </si>
  <si>
    <t>Kids Lane Learning Center</t>
  </si>
  <si>
    <t>Kinder Care Development Center</t>
  </si>
  <si>
    <t>Kinect Academy, Inc.</t>
  </si>
  <si>
    <t>King James Christian Academy of Mexico Pampanga, Inc.</t>
  </si>
  <si>
    <t>Kisap Brent School, Inc.</t>
  </si>
  <si>
    <t>KISLAP LEARNING CENTER OF SAN JUAN, INC.</t>
  </si>
  <si>
    <t>Knox Internationale Technological Institute Inc.</t>
  </si>
  <si>
    <t>La Fortuna College</t>
  </si>
  <si>
    <t>LA FORTUNA COLLEGE</t>
  </si>
  <si>
    <t>La Paz NHS</t>
  </si>
  <si>
    <t>La Presentacion Learning Center, Inc.</t>
  </si>
  <si>
    <t>LA VERTICE SCHOOL, INC.</t>
  </si>
  <si>
    <t>Lacmit ES</t>
  </si>
  <si>
    <t>Lacquios ES</t>
  </si>
  <si>
    <t>Lalakhan ES</t>
  </si>
  <si>
    <t>Lalawigan ES</t>
  </si>
  <si>
    <t>Lamao NHS</t>
  </si>
  <si>
    <t>Laoag Integrated School</t>
  </si>
  <si>
    <t>Laur CS</t>
  </si>
  <si>
    <t>Lawang Kupang ES</t>
  </si>
  <si>
    <t>LCH-Learning Centre by the Hillside</t>
  </si>
  <si>
    <t>Le Athenaeum Montessori of Bulacan</t>
  </si>
  <si>
    <t>Leon Diaz Sr. ES</t>
  </si>
  <si>
    <t>LEONOR M. BAUTISTA HS (Pias Campus Annex)</t>
  </si>
  <si>
    <t>Licaong ES</t>
  </si>
  <si>
    <t>Liceo de Bethlehem</t>
  </si>
  <si>
    <t>Lightgiver Christian School, Inc.</t>
  </si>
  <si>
    <t>Limay ES</t>
  </si>
  <si>
    <t>Liozon Elementary School</t>
  </si>
  <si>
    <t>Little David Preparatory School for Kids, Inc.</t>
  </si>
  <si>
    <t>Little Flower Child Center</t>
  </si>
  <si>
    <t>Little Voices Christian Elementary Academy, Inc.</t>
  </si>
  <si>
    <t>Living Hope Zambales Christian Academy</t>
  </si>
  <si>
    <t>Living Image Academy of SJDM</t>
  </si>
  <si>
    <t>Logos International Christian Academy of Mariveles Inc.</t>
  </si>
  <si>
    <t>Loma de Gato Elementary School</t>
  </si>
  <si>
    <t>Lomboy Elementary School</t>
  </si>
  <si>
    <t>Lomboy ES</t>
  </si>
  <si>
    <t>Longos ES</t>
  </si>
  <si>
    <t>Loob ES</t>
  </si>
  <si>
    <t>Lual NHS</t>
  </si>
  <si>
    <t>Lubao Christian Ecumenical Academy, Inc.</t>
  </si>
  <si>
    <t>Lubao NHS (Lubao Vocational School)</t>
  </si>
  <si>
    <t>Lucanin ES</t>
  </si>
  <si>
    <t>Lucapon South Elementary School</t>
  </si>
  <si>
    <t>Luis Gonzales Elem. School</t>
  </si>
  <si>
    <t>Lumangbayan Elementary School</t>
  </si>
  <si>
    <t>Luz ES</t>
  </si>
  <si>
    <t>Lyceum of Central Luzon - Zambales, Inc.</t>
  </si>
  <si>
    <t>Lyceum of the East</t>
  </si>
  <si>
    <t>M. L. Adriano Mem. ES (Encanto)</t>
  </si>
  <si>
    <t>M. P. Cuaderno Sr. Memorial Elementary School</t>
  </si>
  <si>
    <t>M. R. del Rosario ES</t>
  </si>
  <si>
    <t>M. S. Banez Learners' World</t>
  </si>
  <si>
    <t>M.M. Cruz MS</t>
  </si>
  <si>
    <t>Mababanaba Elementary School</t>
  </si>
  <si>
    <t>Mabalacat City College</t>
  </si>
  <si>
    <t>Mabaldog ES (IP School)</t>
  </si>
  <si>
    <t>Mabato Elementary School</t>
  </si>
  <si>
    <t>Mabini Elementary School</t>
  </si>
  <si>
    <t>Mabini ES</t>
  </si>
  <si>
    <t>Macabebe High School</t>
  </si>
  <si>
    <t>Macacatuit ES</t>
  </si>
  <si>
    <t>Macatbong ES</t>
  </si>
  <si>
    <t>Maeling Elementary School</t>
  </si>
  <si>
    <t>Mag-asawang Sapa Elementary School</t>
  </si>
  <si>
    <t>Magaspac ES</t>
  </si>
  <si>
    <t>Magmarale ES</t>
  </si>
  <si>
    <t>Magpapalayok NHS</t>
  </si>
  <si>
    <t>Magsaysay ES</t>
  </si>
  <si>
    <t>Magsaysay Memorial College of Zambales, Inc.</t>
  </si>
  <si>
    <t>Magsaysay NHS</t>
  </si>
  <si>
    <t>Magunting ES</t>
  </si>
  <si>
    <t>Mainang Resett ES</t>
  </si>
  <si>
    <t>Makinabang ES</t>
  </si>
  <si>
    <t>Malabanias IS</t>
  </si>
  <si>
    <t>Malacampa NHS</t>
  </si>
  <si>
    <t>Malacanang Centro ES</t>
  </si>
  <si>
    <t>Malapit East ES</t>
  </si>
  <si>
    <t>Malayantoc ES</t>
  </si>
  <si>
    <t>Maligaya ES</t>
  </si>
  <si>
    <t>MaligayaTrinity Baptist Christian Academy, Inc.</t>
  </si>
  <si>
    <t>Malimanga Elementary School</t>
  </si>
  <si>
    <t>Malineng ES</t>
  </si>
  <si>
    <t>Malino ES</t>
  </si>
  <si>
    <t>Malino NHS</t>
  </si>
  <si>
    <t>Maliwalo NHS</t>
  </si>
  <si>
    <t>Maliwalu ES</t>
  </si>
  <si>
    <t>Malolos Ecumenical Kindergarten Inc.</t>
  </si>
  <si>
    <t>Malpitic Integrated School</t>
  </si>
  <si>
    <t>Manaois E</t>
  </si>
  <si>
    <t>Manatal Elementary School</t>
  </si>
  <si>
    <t>Mancantian ES (Balik Barangay)</t>
  </si>
  <si>
    <t>Mangalit Elementary School</t>
  </si>
  <si>
    <t>Mangga High School</t>
  </si>
  <si>
    <t>Manggahan Elementary Scchool</t>
  </si>
  <si>
    <t>Manggahan Elementary School</t>
  </si>
  <si>
    <t>Mangolago Elementary School</t>
  </si>
  <si>
    <t>Maniango ES</t>
  </si>
  <si>
    <t>Manibaug Libutad ES</t>
  </si>
  <si>
    <t>Manibaug Pasig (Madapdap) ES - Mabalacat, Pampanga</t>
  </si>
  <si>
    <t>Mapalacsiao ES</t>
  </si>
  <si>
    <t>Mapalad Elementary School</t>
  </si>
  <si>
    <t>Mapalad ES</t>
  </si>
  <si>
    <t>MAPANIQUI ELEMENTARY</t>
  </si>
  <si>
    <t>MAPEDYA ELEMENTARY SCHOOL</t>
  </si>
  <si>
    <t>Maranatha Christian Academy of Aduas Sur Cabanatuan, INC.</t>
  </si>
  <si>
    <t>Maranatha Christian Academy of Magalang, Pampanga Inc.</t>
  </si>
  <si>
    <t>Maranatha Christian Academy of San Jose Bulacan, Inc.</t>
  </si>
  <si>
    <t>Maranatha Christian Academy, Inc.</t>
  </si>
  <si>
    <t>Marangal Elementary School</t>
  </si>
  <si>
    <t>Marawi National High School</t>
  </si>
  <si>
    <t>Marcos Village ES</t>
  </si>
  <si>
    <t>MARDEORY ACADEMY INC.</t>
  </si>
  <si>
    <t>Maria Aurora NHS</t>
  </si>
  <si>
    <t>Maria Katrina School</t>
  </si>
  <si>
    <t>MARIA MONTESSORI SCHOOL OF GUAGUA, INC.</t>
  </si>
  <si>
    <t>Mariano D. Marquez Memorial NHS</t>
  </si>
  <si>
    <t>Mariano Ponce NHS</t>
  </si>
  <si>
    <t>Marimla ES</t>
  </si>
  <si>
    <t>Marina Bay ES</t>
  </si>
  <si>
    <t>Mariveles NHS Cab.-Annex-Batangas II</t>
  </si>
  <si>
    <t>Maronquillo ES</t>
  </si>
  <si>
    <t>Martinet School Inc.</t>
  </si>
  <si>
    <t>Marychild Academy</t>
  </si>
  <si>
    <t>Marymount Professional Colleges</t>
  </si>
  <si>
    <t>Masantol ES</t>
  </si>
  <si>
    <t>Masinloc Central Elementary School</t>
  </si>
  <si>
    <t>Matamo ES</t>
  </si>
  <si>
    <t>Mater El Roi School, Inc.</t>
  </si>
  <si>
    <t>Matictic Elementary School</t>
  </si>
  <si>
    <t>Matingkis ES</t>
  </si>
  <si>
    <t>Maturanoc ES</t>
  </si>
  <si>
    <t>Mawacat ES</t>
  </si>
  <si>
    <t>Mawake ES</t>
  </si>
  <si>
    <t>Mayamot I ES</t>
  </si>
  <si>
    <t>Mayang ES</t>
  </si>
  <si>
    <t>Maybubon Integrated School</t>
  </si>
  <si>
    <t>Mayor Cesario A. Pimentel NHS</t>
  </si>
  <si>
    <t>Medico ES</t>
  </si>
  <si>
    <t>Megabyte College, Inc.</t>
  </si>
  <si>
    <t>Mena Mem. National High School  (Bolitoc NHS)</t>
  </si>
  <si>
    <t>Mercado ES</t>
  </si>
  <si>
    <t>Meri Life Learning Academy, Inc.</t>
  </si>
  <si>
    <t>Metropolitan Christian Learning School</t>
  </si>
  <si>
    <t>Mexico National High School</t>
  </si>
  <si>
    <t>Micro Asia College of Science and Technology, Inc.</t>
  </si>
  <si>
    <t>Minalin ES</t>
  </si>
  <si>
    <t>Minanga ES</t>
  </si>
  <si>
    <t>Modern Era Learning Center, Inc.</t>
  </si>
  <si>
    <t>Mommy's Little Helper Learning Center</t>
  </si>
  <si>
    <t>Moncada Adv. Multigrade School Foundation</t>
  </si>
  <si>
    <t>Mondriaan Aura Montessori School</t>
  </si>
  <si>
    <t>Monic ES</t>
  </si>
  <si>
    <t>Montessori of Bambini Learning Center, Inc.</t>
  </si>
  <si>
    <t>Montessori School of Guagua</t>
  </si>
  <si>
    <t>Montessori School of Immaculate Conception</t>
  </si>
  <si>
    <t>Montessori School of Jaen, Inc.</t>
  </si>
  <si>
    <t>Montessori School of St. Nicholas</t>
  </si>
  <si>
    <t>Moraza Elementary School</t>
  </si>
  <si>
    <t>Moriones ES</t>
  </si>
  <si>
    <t>Moriones High School</t>
  </si>
  <si>
    <t>Morong ES</t>
  </si>
  <si>
    <t>Mother Theresa Collegio de Zambales</t>
  </si>
  <si>
    <t>Mount Carmel College of Casiguran</t>
  </si>
  <si>
    <t>Mount Carmel Montessori Center</t>
  </si>
  <si>
    <t>Mountain View Village Community School, Inc.</t>
  </si>
  <si>
    <t>Mt. View ES</t>
  </si>
  <si>
    <t>Munoz CS</t>
  </si>
  <si>
    <t>Munoz National High School (Annex)</t>
  </si>
  <si>
    <t>Munoz National HS-Main</t>
  </si>
  <si>
    <t>Murcon ES</t>
  </si>
  <si>
    <t>Muzon HS</t>
  </si>
  <si>
    <t>Nabuclod ES</t>
  </si>
  <si>
    <t>Nagbalayong NHS</t>
  </si>
  <si>
    <t>Nagbayan Elementary School</t>
  </si>
  <si>
    <t>Nagcancionan ES</t>
  </si>
  <si>
    <t>Nagmisaan ES</t>
  </si>
  <si>
    <t>Nagpandayan ES</t>
  </si>
  <si>
    <t>Nagpandayan NHS</t>
  </si>
  <si>
    <t>Nambalan ES</t>
  </si>
  <si>
    <t>Nampicuan NHS</t>
  </si>
  <si>
    <t>Nancamarinan ES</t>
  </si>
  <si>
    <t>Naparing ES</t>
  </si>
  <si>
    <t>NASAH Montessori Center of Learning, Inc.</t>
  </si>
  <si>
    <t>National Power Corporation H.S.</t>
  </si>
  <si>
    <t>Natividad L. De Leon ES</t>
  </si>
  <si>
    <t>Nauzon ES</t>
  </si>
  <si>
    <t>Next Generation Technological College (Plaridel, Bulacan)</t>
  </si>
  <si>
    <t>Next Generation Technological College (San Simon, Pampanga Branch)</t>
  </si>
  <si>
    <t>Nieves Christian Academy of Nueva Ecija Inc.</t>
  </si>
  <si>
    <t>Nigui ES</t>
  </si>
  <si>
    <t>Nipaco ES</t>
  </si>
  <si>
    <t>NM ARTS AND TECHNOLOGY INSTITUTE, INC.</t>
  </si>
  <si>
    <t>North Hills Village High School</t>
  </si>
  <si>
    <t>Northville 16 ES</t>
  </si>
  <si>
    <t>Northville IV Elementary School</t>
  </si>
  <si>
    <t>Northville VI Elementary School</t>
  </si>
  <si>
    <t>Norzagaray National High School</t>
  </si>
  <si>
    <t>Nuestra Señora del Carmen Institute</t>
  </si>
  <si>
    <t>Nuestra Senora Del Pilar IS</t>
  </si>
  <si>
    <t>Nueva Ecija University Science and Technology-San Isidro</t>
  </si>
  <si>
    <t>O. M. Esteban ES (Pulong Yantok ES)</t>
  </si>
  <si>
    <t>O'Donnell High School</t>
  </si>
  <si>
    <t>Old Alion ES</t>
  </si>
  <si>
    <t>Olivete ES</t>
  </si>
  <si>
    <t>Olongapo Anglo Cultural School</t>
  </si>
  <si>
    <t>Olongapo Wesley School,Inc.</t>
  </si>
  <si>
    <t>Oloybuaya ES</t>
  </si>
  <si>
    <t>Openspace Preschool, Inc.</t>
  </si>
  <si>
    <t>Orani NHS</t>
  </si>
  <si>
    <t>Orani NHS - Pagasa</t>
  </si>
  <si>
    <t>Orion ES</t>
  </si>
  <si>
    <t>Our Lady of Fatima Academy</t>
  </si>
  <si>
    <t>Our Lady of Guadalupe School of Baliwag, Inc.</t>
  </si>
  <si>
    <t>Our Lady of Guadalupe School, Inc.</t>
  </si>
  <si>
    <t>Our Lady of Ransom Catholic School</t>
  </si>
  <si>
    <t>Our Lady of The Sacred Heart College of Guimba, Inc.</t>
  </si>
  <si>
    <t>Overland ES</t>
  </si>
  <si>
    <t>P.G. Crisostomo Elementary School</t>
  </si>
  <si>
    <t>Pabanlag ES</t>
  </si>
  <si>
    <t>Pacac ES</t>
  </si>
  <si>
    <t>Paco Elementary School</t>
  </si>
  <si>
    <t>Paco Roman ES</t>
  </si>
  <si>
    <t>Pacpaco Integrated School</t>
  </si>
  <si>
    <t>Pag-asa ES</t>
  </si>
  <si>
    <t>Pagalanggang NHS</t>
  </si>
  <si>
    <t>Pagatpat Elementary School</t>
  </si>
  <si>
    <t>Pagsangjan Elementary School</t>
  </si>
  <si>
    <t>Paguiruan ES</t>
  </si>
  <si>
    <t>Paitan Elementary School</t>
  </si>
  <si>
    <t>Paitan Sur ES</t>
  </si>
  <si>
    <t>Palat ES</t>
  </si>
  <si>
    <t>Palauig-M Ecumenical School Inc.</t>
  </si>
  <si>
    <t>Palawig Academy Educational Foundation, Inc.</t>
  </si>
  <si>
    <t>Paligui ES</t>
  </si>
  <si>
    <t>Pambuan National High School</t>
  </si>
  <si>
    <t>Pampanga High School</t>
  </si>
  <si>
    <t>Pampanga Institute</t>
  </si>
  <si>
    <t>Panasahan ES</t>
  </si>
  <si>
    <t>Pandacaqui ES</t>
  </si>
  <si>
    <t>Panipuan High School</t>
  </si>
  <si>
    <t>Panlinlang ES</t>
  </si>
  <si>
    <t>Pantalan Bago ES</t>
  </si>
  <si>
    <t>Pantoc ES</t>
  </si>
  <si>
    <t>Pao ES</t>
  </si>
  <si>
    <t>Parcutela ES</t>
  </si>
  <si>
    <t>Parista Elementary School</t>
  </si>
  <si>
    <t>Park Ridge School of Montesori</t>
  </si>
  <si>
    <t>Parsolingan ES</t>
  </si>
  <si>
    <t>Partida ES</t>
  </si>
  <si>
    <t>Pasig ES</t>
  </si>
  <si>
    <t>Pasig NHS</t>
  </si>
  <si>
    <t>Pasong Callos ES</t>
  </si>
  <si>
    <t>Pastolan ES</t>
  </si>
  <si>
    <t>Patubig ES</t>
  </si>
  <si>
    <t>Paudpod Elementary School</t>
  </si>
  <si>
    <t>Philippine Rehabilitation Institute Foundation, Inc</t>
  </si>
  <si>
    <t>PHINMA Araullo University</t>
  </si>
  <si>
    <t>Pilang ES</t>
  </si>
  <si>
    <t>Pilien PS</t>
  </si>
  <si>
    <t>Pinacpinacan ES</t>
  </si>
  <si>
    <t>Pinagtulayan ES</t>
  </si>
  <si>
    <t>Pinaod Central School</t>
  </si>
  <si>
    <t>Pindangan 2nd ES</t>
  </si>
  <si>
    <t>Pineda-Gutierrez ES</t>
  </si>
  <si>
    <t>Pinpinas ES</t>
  </si>
  <si>
    <t>Pisapungan ES</t>
  </si>
  <si>
    <t>Piut ES</t>
  </si>
  <si>
    <t>Polytechnic College of Botolan</t>
  </si>
  <si>
    <t>PRADO SIONGCO HIGH SCHOOL</t>
  </si>
  <si>
    <t>Praying Hands Kiddie Center, Inc.</t>
  </si>
  <si>
    <t>Precious Vessels Christian Academy of Obando, Bulacan</t>
  </si>
  <si>
    <t>Pulilan Christian Revival Crusade Academy</t>
  </si>
  <si>
    <t>Pulo ES</t>
  </si>
  <si>
    <t>Pulo NHS</t>
  </si>
  <si>
    <t>Pulo PS</t>
  </si>
  <si>
    <t>Pulong Buli ES</t>
  </si>
  <si>
    <t>Pulong Sampaloc ES</t>
  </si>
  <si>
    <t>Pungo ES</t>
  </si>
  <si>
    <t>Punot ES</t>
  </si>
  <si>
    <t>Putlod ES</t>
  </si>
  <si>
    <t>R. VIJANDRE ELEMENTARY SCHOOL</t>
  </si>
  <si>
    <t>Rabbi Vinirosa Academy, Inc.</t>
  </si>
  <si>
    <t>Ramon Magsaysay Technological University-San Marcelino</t>
  </si>
  <si>
    <t>Rang-Ayan ES</t>
  </si>
  <si>
    <t>Real De Cacarong Elementary School</t>
  </si>
  <si>
    <t>Regional Science High School</t>
  </si>
  <si>
    <t>REH Montessori College, Inc.</t>
  </si>
  <si>
    <t>Restituto B. Peria HS</t>
  </si>
  <si>
    <t>Revelations Learning Center</t>
  </si>
  <si>
    <t>Rita De Lara ES</t>
  </si>
  <si>
    <t>Rizal CS</t>
  </si>
  <si>
    <t>Rizal ES</t>
  </si>
  <si>
    <t>Rodrigo A. Fernando Memo Adv. School</t>
  </si>
  <si>
    <t>Romeo Acuña Santos Memorial High School</t>
  </si>
  <si>
    <t>Rosauro R. Tangson, Sr. NHS</t>
  </si>
  <si>
    <t>Roseland Learning Center</t>
  </si>
  <si>
    <t>Rotrottooc-Calabtangan ES</t>
  </si>
  <si>
    <t>Rudiliza Evangelista Divina Learning Center Inc.</t>
  </si>
  <si>
    <t>Sabanilla ES</t>
  </si>
  <si>
    <t>Sabit ES</t>
  </si>
  <si>
    <t>Sacred Word of the Lord Christian Academy, Inc.</t>
  </si>
  <si>
    <t>Sagpat Elementary School</t>
  </si>
  <si>
    <t>Saint Agnes Academy of Tarlac City Inc.</t>
  </si>
  <si>
    <t>Saint Anne Academy</t>
  </si>
  <si>
    <t>Saint Bernice School, Inc.</t>
  </si>
  <si>
    <t>Saint Catherine's Academy:Center of Catholic Education Inc.</t>
  </si>
  <si>
    <t>Saint Ezekiel Moreno School</t>
  </si>
  <si>
    <t>Saint Francis Learning Center Foundation Inc.</t>
  </si>
  <si>
    <t>Saint Francis Learning Center Foundation Inc. Annex</t>
  </si>
  <si>
    <t>Saint John School</t>
  </si>
  <si>
    <t>Saint Joseph School of Candaba, Inc.</t>
  </si>
  <si>
    <t>Saint Mutien Marie College , Inc.</t>
  </si>
  <si>
    <t>Saint Nicholas Academy of Carranglan Inc.</t>
  </si>
  <si>
    <t>Salagusog National High School</t>
  </si>
  <si>
    <t>Salambao Elementary School</t>
  </si>
  <si>
    <t>Salapungan ES</t>
  </si>
  <si>
    <t>Salapungan NHS - Annex Mandili</t>
  </si>
  <si>
    <t>Salcedo ES</t>
  </si>
  <si>
    <t>Sampaga ES</t>
  </si>
  <si>
    <t>Sampaloc Elementary School</t>
  </si>
  <si>
    <t>San Agustin ES</t>
  </si>
  <si>
    <t>San Anton NHS</t>
  </si>
  <si>
    <t>San Antonio Abad Elementary School</t>
  </si>
  <si>
    <t>San Antonio ES</t>
  </si>
  <si>
    <t>San Antonio Integrated School</t>
  </si>
  <si>
    <t>San Basilio ES</t>
  </si>
  <si>
    <t>San Basilio HS (Becuran NHS Annex)</t>
  </si>
  <si>
    <t>San Benito ES</t>
  </si>
  <si>
    <t>San Carlos ES</t>
  </si>
  <si>
    <t>San Casimiro ES</t>
  </si>
  <si>
    <t>SAN CRISTOBAL ELEMENTARY SCHOOL</t>
  </si>
  <si>
    <t>San Esteban Elementary School</t>
  </si>
  <si>
    <t>San Esteban NHS - Consuelo</t>
  </si>
  <si>
    <t>San Eustacio Elementary School</t>
  </si>
  <si>
    <t>San Felipe ES</t>
  </si>
  <si>
    <t>San Fernando Sin Seng School</t>
  </si>
  <si>
    <t>San Francisco ES</t>
  </si>
  <si>
    <t>San Francisco NHS</t>
  </si>
  <si>
    <t>San Gabriel ES</t>
  </si>
  <si>
    <t>San Guillermo Archdiocesan School</t>
  </si>
  <si>
    <t>San Guillermo Elementary School</t>
  </si>
  <si>
    <t>San Guillermo National High School</t>
  </si>
  <si>
    <t>San Isidro Elementary School</t>
  </si>
  <si>
    <t>San Isidro ES</t>
  </si>
  <si>
    <t>San isidro National High School (San Jose Integrated)</t>
  </si>
  <si>
    <t>San Jose Del Monte Central School</t>
  </si>
  <si>
    <t>San Jose ES</t>
  </si>
  <si>
    <t>San Jose NHS</t>
  </si>
  <si>
    <t>San Josef National High School</t>
  </si>
  <si>
    <t>SAN JUAN ELEMENTARY SCHOOL</t>
  </si>
  <si>
    <t>San Juan Elementary School</t>
  </si>
  <si>
    <t>San Juan ES</t>
  </si>
  <si>
    <t>San Juan South ES</t>
  </si>
  <si>
    <t>San Leonardo Central School</t>
  </si>
  <si>
    <t>San Leonardo ES</t>
  </si>
  <si>
    <t>San Luis NHS</t>
  </si>
  <si>
    <t>San Marcos Elementary School</t>
  </si>
  <si>
    <t>San Mariano ES</t>
  </si>
  <si>
    <t>San Mariano National High School</t>
  </si>
  <si>
    <t>San Martin ES (BBC)</t>
  </si>
  <si>
    <t>San Matias ES</t>
  </si>
  <si>
    <t>San Miguel CS</t>
  </si>
  <si>
    <t>San Miguel Elementary School</t>
  </si>
  <si>
    <t>San Miguel ES</t>
  </si>
  <si>
    <t>San Miguel National High School</t>
  </si>
  <si>
    <t>SAN MIGUEL NORTH CENTRAL SCHOOL</t>
  </si>
  <si>
    <t>San Nicolas IS</t>
  </si>
  <si>
    <t>San Nicolas NHS</t>
  </si>
  <si>
    <t>San Nicolas West ES</t>
  </si>
  <si>
    <t>San Pablo 2nd ES</t>
  </si>
  <si>
    <t>San Pablo 2nd National High School</t>
  </si>
  <si>
    <t>San Pablo Educational Center</t>
  </si>
  <si>
    <t>San Pablo ES</t>
  </si>
  <si>
    <t>San Pablo Integrated School</t>
  </si>
  <si>
    <t>San Pedro National High School</t>
  </si>
  <si>
    <t>San Pedro Pal. ES</t>
  </si>
  <si>
    <t>San Rafael Elementary School</t>
  </si>
  <si>
    <t>San Rafael High School</t>
  </si>
  <si>
    <t>San Rafael National High School</t>
  </si>
  <si>
    <t>San Raymundo ES</t>
  </si>
  <si>
    <t>San Roque Elementary School</t>
  </si>
  <si>
    <t>San Roque ES</t>
  </si>
  <si>
    <t>San Salvador Elementary School</t>
  </si>
  <si>
    <t>San Sebastian ES</t>
  </si>
  <si>
    <t>San Simon Elementary School</t>
  </si>
  <si>
    <t>San Vicente (Hulo) ES</t>
  </si>
  <si>
    <t>San Vicente Elementary School</t>
  </si>
  <si>
    <t>San Vicente ES</t>
  </si>
  <si>
    <t>San Vicente NHS, Lubao</t>
  </si>
  <si>
    <t>San Vicente-San Francisco ES</t>
  </si>
  <si>
    <t>Sandelain ES</t>
  </si>
  <si>
    <t>Sanggalang ES</t>
  </si>
  <si>
    <t>Santa Rita College of Pampanga</t>
  </si>
  <si>
    <t>Santiago ES</t>
  </si>
  <si>
    <t>Santiago Trillana Academy Inc.</t>
  </si>
  <si>
    <t>Santos Ventura National High School</t>
  </si>
  <si>
    <t>Sapa ES</t>
  </si>
  <si>
    <t>Sapang Bulac High School</t>
  </si>
  <si>
    <t>Sapang ES</t>
  </si>
  <si>
    <t>Sapang High School</t>
  </si>
  <si>
    <t>Sapang Kawayan ES</t>
  </si>
  <si>
    <t>Sapang Kawayan High School</t>
  </si>
  <si>
    <t>Sapang Maisac ES</t>
  </si>
  <si>
    <t>Saplad David ES</t>
  </si>
  <si>
    <t>Schola Christi Montessori Inc.</t>
  </si>
  <si>
    <t>Schola Christi, Inc.</t>
  </si>
  <si>
    <t>SCHOOL</t>
  </si>
  <si>
    <t>School of Mount St. Mary, Inc.</t>
  </si>
  <si>
    <t>School of The Infant Jesus/ Empowered Zone for Excellence in Education, Inc.</t>
  </si>
  <si>
    <t>Schuller Christian Academy</t>
  </si>
  <si>
    <t>Science City of Montessori School</t>
  </si>
  <si>
    <t>Sebitanan ES</t>
  </si>
  <si>
    <t>Selimian Paraclete School, Inc.</t>
  </si>
  <si>
    <t>Shalom Chridren's Creative Learning Center, Inc.</t>
  </si>
  <si>
    <t>Shekinah Christian Academy of Bulacan</t>
  </si>
  <si>
    <t>SHS within Tapinac ES</t>
  </si>
  <si>
    <t>Siclong Christian Academy, Inc.</t>
  </si>
  <si>
    <t>Sinait ES</t>
  </si>
  <si>
    <t>Sindalan ES</t>
  </si>
  <si>
    <t>Singat ES</t>
  </si>
  <si>
    <t>Sinilian I ES</t>
  </si>
  <si>
    <t>Sitio Pader ES</t>
  </si>
  <si>
    <t>Sitio Target Integrated School</t>
  </si>
  <si>
    <t>SJDM Cornerstone Academy Inc.</t>
  </si>
  <si>
    <t>Smarties Academy of Sta. Maria</t>
  </si>
  <si>
    <t>SOL Maria de Cay Pombo Child Care and Development Center</t>
  </si>
  <si>
    <t>Sologracia Alliance School, Inc.</t>
  </si>
  <si>
    <t>Sophia School, Inc.</t>
  </si>
  <si>
    <t>Springhill Montessori School, Inc.</t>
  </si>
  <si>
    <t>St Stephen School of Bulacan</t>
  </si>
  <si>
    <t>St. Amatiel Technological Institute-Balagtas</t>
  </si>
  <si>
    <t>St. Anthony Center of Science &amp; Technology, Inc.</t>
  </si>
  <si>
    <t>St. Anthony Center of Science and Technology, Inc.</t>
  </si>
  <si>
    <t>St. Anthony College of Technology</t>
  </si>
  <si>
    <t>St. Antoninus Academy of Pampanga</t>
  </si>
  <si>
    <t>St. Augustine Institute of Pampanga</t>
  </si>
  <si>
    <t>St. Charles Educational Institution</t>
  </si>
  <si>
    <t>St. Francis ES (Bacong)</t>
  </si>
  <si>
    <t>St. Gerard Academy</t>
  </si>
  <si>
    <t>St. Isidore Christian Academy</t>
  </si>
  <si>
    <t>St. Isidore Christian Academy (SICA) Inc.</t>
  </si>
  <si>
    <t>St. Jerome Emiliani School of Dinalupihan, Bataan, Inc.</t>
  </si>
  <si>
    <t>St. John Academy</t>
  </si>
  <si>
    <t>St. John Integrated School</t>
  </si>
  <si>
    <t>St. John's Academy of San Jose City, Inc.</t>
  </si>
  <si>
    <t>St. Josemaria Escriva School</t>
  </si>
  <si>
    <t>St. Joseph Parochial School</t>
  </si>
  <si>
    <t>St. Joseph School of Baliuag Inc.</t>
  </si>
  <si>
    <t>St. Joseph School of San Jose City, Nueva Ecija, Inc.</t>
  </si>
  <si>
    <t>St. Lawrence Montessori of Guimba, Inc.</t>
  </si>
  <si>
    <t>St. Maria Goretti School of Meyc. Inc.</t>
  </si>
  <si>
    <t>St. Martha Elementary School</t>
  </si>
  <si>
    <t>St. Martin de Porres Catholic School, Norzagaray</t>
  </si>
  <si>
    <t>St. Martin de Porres Catholic School, Paombong</t>
  </si>
  <si>
    <t>St. Mary Village Elementary School</t>
  </si>
  <si>
    <t>St. Mary's Academy of Guagua</t>
  </si>
  <si>
    <t>St. Mary's Academy of Hagonoy</t>
  </si>
  <si>
    <t>St. Mary's College of Meycauayan</t>
  </si>
  <si>
    <t>St. Mary's Goretti School</t>
  </si>
  <si>
    <t>St. Michael Kinder and Elem School</t>
  </si>
  <si>
    <t>St. Michael School of Marilao</t>
  </si>
  <si>
    <t>St. Nicholas Catholic School of Mariveles</t>
  </si>
  <si>
    <t>St. Paul School of San Antonio (Nueva Ecija) Inc.</t>
  </si>
  <si>
    <t>St. Peter Paul Academy of Vizal, Inc,</t>
  </si>
  <si>
    <t>St. Philomena School: Kids Comfort Zone, Inc.</t>
  </si>
  <si>
    <t>St. Pius X Institute of Nampicuan, Inc</t>
  </si>
  <si>
    <t>St. Rose of Lima Catholic School, Inc.</t>
  </si>
  <si>
    <t>St. Therese of the Child Jesus Learning Center of Pampanga, Inc</t>
  </si>
  <si>
    <t>St. Therese School of Marilao</t>
  </si>
  <si>
    <t>St. Vincent's Academy</t>
  </si>
  <si>
    <t>Sta Cruz South High School</t>
  </si>
  <si>
    <t>Sta. Ana ES</t>
  </si>
  <si>
    <t>Sta. Cruz  High School</t>
  </si>
  <si>
    <t>Sta. Cruz NHS - Don Marcelo C. Marty High School</t>
  </si>
  <si>
    <t>Sta. Cruz North Central School</t>
  </si>
  <si>
    <t>Sta. Elena ES</t>
  </si>
  <si>
    <t>Sta. Ignacia Catholic School of Tarlac</t>
  </si>
  <si>
    <t>Sta. Ignacia UMCLC</t>
  </si>
  <si>
    <t>Sta. Ines East ES</t>
  </si>
  <si>
    <t>Sta. Ines ES</t>
  </si>
  <si>
    <t>Sta. Isabel High School</t>
  </si>
  <si>
    <t>Sta. Lucia ES</t>
  </si>
  <si>
    <t>Sta. Lucia HS</t>
  </si>
  <si>
    <t>Sta. Lucia National High School</t>
  </si>
  <si>
    <t>Sta. Lucia NHS</t>
  </si>
  <si>
    <t>Sta. Maria Elementary School</t>
  </si>
  <si>
    <t>Sta. Maria ES</t>
  </si>
  <si>
    <t>Sta. Monica de Minalin Montessori School</t>
  </si>
  <si>
    <t>Sta. Monica High School</t>
  </si>
  <si>
    <t>Sta. Monica School of Bulacan</t>
  </si>
  <si>
    <t>Sta. Rita Elementary School</t>
  </si>
  <si>
    <t>Sta. Rita ES</t>
  </si>
  <si>
    <t>Sta. Rita HS</t>
  </si>
  <si>
    <t>Sta. Romana MES</t>
  </si>
  <si>
    <t>Sta. Rosa Integrated School</t>
  </si>
  <si>
    <t>Sta. Teresita Elementary School</t>
  </si>
  <si>
    <t>Sta. Tereza 1st ES</t>
  </si>
  <si>
    <t>Starlight Christian Learning Center, Inc.</t>
  </si>
  <si>
    <t>STI College - Malolos</t>
  </si>
  <si>
    <t>STI COLLEGE SAN JOSE INC</t>
  </si>
  <si>
    <t>Sto. Cristo Proper ES</t>
  </si>
  <si>
    <t>Sto. Cristo Sur ES</t>
  </si>
  <si>
    <t>Sto. Domingo ES</t>
  </si>
  <si>
    <t>Sto. Niño Biaan ES</t>
  </si>
  <si>
    <t>Sto. Nino Elementary School</t>
  </si>
  <si>
    <t>Sto. Nino ES</t>
  </si>
  <si>
    <t>Sto. Rosario ES</t>
  </si>
  <si>
    <t>Sto. Rosario Integrated School</t>
  </si>
  <si>
    <t>Sto. Rosario NHS , Sta. Rosa</t>
  </si>
  <si>
    <t>Sua ES</t>
  </si>
  <si>
    <t>Subic Christian Kiddie School, Inc.</t>
  </si>
  <si>
    <t>Suclayin ES</t>
  </si>
  <si>
    <t>Sunson ES</t>
  </si>
  <si>
    <t>Surgui ES</t>
  </si>
  <si>
    <t>Susannah Wesley Child Devepment Center</t>
  </si>
  <si>
    <t>Tabacuhan ES</t>
  </si>
  <si>
    <t>Tabe Elementary School</t>
  </si>
  <si>
    <t>Tabing Bakod ES</t>
  </si>
  <si>
    <t>Tagtagumbao PS</t>
  </si>
  <si>
    <t>Talabutab Norte National High School</t>
  </si>
  <si>
    <t>Talba ES</t>
  </si>
  <si>
    <t>Taltal Elementary School</t>
  </si>
  <si>
    <t>Talugtug East CS</t>
  </si>
  <si>
    <t>Talugtug West Central School</t>
  </si>
  <si>
    <t>Tambo North E/S</t>
  </si>
  <si>
    <t>Tarlac National High School</t>
  </si>
  <si>
    <t>Tarlac School of Arts and Trade, Inc.</t>
  </si>
  <si>
    <t>Tarlac West Central ES</t>
  </si>
  <si>
    <t>Tartaro ES</t>
  </si>
  <si>
    <t>Tarukan ES</t>
  </si>
  <si>
    <t>Technological College of San Felipe Inc.</t>
  </si>
  <si>
    <t>Telabastagan IS</t>
  </si>
  <si>
    <t>Tenejero Elementary School</t>
  </si>
  <si>
    <t>Tenejero ES</t>
  </si>
  <si>
    <t>Teodoro P. Tinio ES</t>
  </si>
  <si>
    <t>The Cardinal Academy</t>
  </si>
  <si>
    <t>The Isidrians Academy of Bacolor, Inc.</t>
  </si>
  <si>
    <t>The King's Academy</t>
  </si>
  <si>
    <t>The Manila Times College of Subic, Inc.</t>
  </si>
  <si>
    <t>The Salvation Army Educational Services, Inc.</t>
  </si>
  <si>
    <t>The United Methodist Church Learning Center</t>
  </si>
  <si>
    <t>THINKER BELL MODERN MONTESSORI PRE-SCHOOL, INC.</t>
  </si>
  <si>
    <t>THOMAS WINSTON ACADEMY OF BULACAN</t>
  </si>
  <si>
    <t>Tibagan National High School</t>
  </si>
  <si>
    <t>Tikiw ES</t>
  </si>
  <si>
    <t>Tinajero NHS - Sta. Lucia HS Annex</t>
  </si>
  <si>
    <t>Tip and Point School of Tarlac, Inc</t>
  </si>
  <si>
    <t>To God Be The Glory Christian Academy</t>
  </si>
  <si>
    <t>Toledo ES</t>
  </si>
  <si>
    <t>Tomas Del Rosario College</t>
  </si>
  <si>
    <t>Tortugas Elementary School</t>
  </si>
  <si>
    <t>Towerville ES</t>
  </si>
  <si>
    <t>TRINIDAD ES</t>
  </si>
  <si>
    <t>Tubo-Tubo ES</t>
  </si>
  <si>
    <t>Tugatog ES</t>
  </si>
  <si>
    <t>Tuktukan Elementary School</t>
  </si>
  <si>
    <t>Tumana Elementary School</t>
  </si>
  <si>
    <t>Turu ES</t>
  </si>
  <si>
    <t>UCCP SHALOM CHRISTIAN SCHOOL (CANAAN EAST, RIZAL), INC.</t>
  </si>
  <si>
    <t>Umangan ES</t>
  </si>
  <si>
    <t>Ungot ES</t>
  </si>
  <si>
    <t>Upig High School</t>
  </si>
  <si>
    <t>Ura ES</t>
  </si>
  <si>
    <t>Valle Cruz ES</t>
  </si>
  <si>
    <t>Valle ES</t>
  </si>
  <si>
    <t>Veritas Learning Center</t>
  </si>
  <si>
    <t>Vicente R. Bumanlag, Sr. National HS</t>
  </si>
  <si>
    <t>Victoria East CS</t>
  </si>
  <si>
    <t>Victoria United Methodist Christian School, Inc.</t>
  </si>
  <si>
    <t>Victoria West CS</t>
  </si>
  <si>
    <t>Vierge Marie Academy of Hagonoy, Inc.</t>
  </si>
  <si>
    <t>Villa Boado ES</t>
  </si>
  <si>
    <t>Villa Floresta Elementary School</t>
  </si>
  <si>
    <t>Villa PS</t>
  </si>
  <si>
    <t>Villanueve ES</t>
  </si>
  <si>
    <t>Violago-Gatdula Elementary School</t>
  </si>
  <si>
    <t>Virgen Delos Remedios Elementary School</t>
  </si>
  <si>
    <t>Virginia D. Dulay Integrated School</t>
  </si>
  <si>
    <t>Viva School of Bulacan, Inc.</t>
  </si>
  <si>
    <t>VOJ Eastgate Christian Academy Of Bulacan Inc.</t>
  </si>
  <si>
    <t>Wakas ES</t>
  </si>
  <si>
    <t>Wawa ES</t>
  </si>
  <si>
    <t>Wenceslao ES</t>
  </si>
  <si>
    <t>World Citi Colleges Guimba INC.</t>
  </si>
  <si>
    <t>Y'Shua Christian School Inc.</t>
  </si>
  <si>
    <t>Yabutan Elementary School</t>
  </si>
  <si>
    <t>Yamot Elementary School</t>
  </si>
  <si>
    <t>Yeshua's Child Christian Academy, Inc.</t>
  </si>
  <si>
    <t>Youngpro Learning Center, Inc.</t>
  </si>
  <si>
    <t>Zacarias L. Antiller Elementary School</t>
  </si>
</sst>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rgb="FF000000"/>
      <name val="Calibri"/>
    </font>
    <font>
      <sz val="11"/>
      <color theme="1"/>
      <name val="Calibri"/>
    </font>
    <font>
      <sz val="10"/>
      <color rgb="FF000000"/>
      <name val="Calibri"/>
    </font>
    <font>
      <b/>
      <sz val="12"/>
      <color rgb="FF000000"/>
      <name val="Calibri"/>
    </font>
    <font>
      <b/>
      <sz val="14"/>
      <color rgb="FF000000"/>
      <name val="Calibri"/>
    </font>
    <font>
      <b/>
      <sz val="11"/>
      <color rgb="FF000000"/>
      <name val="Calibri"/>
    </font>
    <font>
      <b/>
      <sz val="11"/>
      <color theme="1"/>
      <name val="Calibri"/>
    </font>
    <font>
      <sz val="11"/>
      <name val="Calibri"/>
    </font>
    <font>
      <sz val="11"/>
      <color rgb="FF000000"/>
      <name val="Times New Roman"/>
    </font>
    <font>
      <sz val="11"/>
      <color rgb="FFFF0000"/>
      <name val="Times New Roman"/>
    </font>
    <font>
      <b/>
      <sz val="11"/>
      <color rgb="FF000000"/>
      <name val="Times New Roman"/>
    </font>
    <font>
      <b/>
      <sz val="11"/>
      <color rgb="FFFF0000"/>
      <name val="Calibri"/>
    </font>
    <font>
      <b/>
      <sz val="11"/>
      <name val="Calibri"/>
    </font>
  </fonts>
  <fills count="2">
    <fill>
      <patternFill patternType="none"/>
    </fill>
    <fill>
      <patternFill patternType="gray125"/>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top/>
      <bottom style="thin">
        <color rgb="FF000000"/>
      </bottom>
      <diagonal/>
    </border>
    <border>
      <left/>
      <right/>
      <top style="thin">
        <color rgb="FF000000"/>
      </top>
      <bottom/>
      <diagonal/>
    </border>
  </borders>
  <cellStyleXfs count="1">
    <xf numFmtId="0" fontId="0" fillId="0" borderId="0"/>
  </cellStyleXfs>
  <cellXfs count="63">
    <xf numFmtId="0" fontId="0" fillId="0" borderId="0" xfId="0" applyFont="1" applyAlignment="1"/>
    <xf numFmtId="0" fontId="0" fillId="0" borderId="0" xfId="0" applyFont="1"/>
    <xf numFmtId="0" fontId="1" fillId="0" borderId="0" xfId="0" applyFont="1" applyAlignment="1"/>
    <xf numFmtId="0" fontId="2" fillId="0" borderId="1" xfId="0" applyFont="1" applyBorder="1" applyAlignment="1"/>
    <xf numFmtId="0" fontId="0" fillId="0" borderId="1" xfId="0" applyFont="1" applyBorder="1"/>
    <xf numFmtId="0" fontId="3" fillId="0" borderId="0" xfId="0" applyFont="1" applyAlignment="1">
      <alignment vertical="center"/>
    </xf>
    <xf numFmtId="0" fontId="2" fillId="0" borderId="2" xfId="0" applyFont="1" applyBorder="1"/>
    <xf numFmtId="0" fontId="4" fillId="0" borderId="0" xfId="0" applyFont="1" applyAlignment="1">
      <alignment vertical="center"/>
    </xf>
    <xf numFmtId="0" fontId="0" fillId="0" borderId="0" xfId="0" applyFont="1" applyAlignment="1">
      <alignment vertical="center"/>
    </xf>
    <xf numFmtId="0" fontId="5" fillId="0" borderId="0" xfId="0" applyFont="1"/>
    <xf numFmtId="0" fontId="2" fillId="0" borderId="1" xfId="0" applyFont="1" applyBorder="1"/>
    <xf numFmtId="0" fontId="2" fillId="0" borderId="2" xfId="0" applyFont="1" applyBorder="1" applyAlignment="1">
      <alignment wrapText="1"/>
    </xf>
    <xf numFmtId="0" fontId="2" fillId="0" borderId="1" xfId="0" applyFont="1" applyBorder="1" applyAlignment="1">
      <alignment wrapText="1"/>
    </xf>
    <xf numFmtId="0" fontId="2" fillId="0" borderId="2" xfId="0" applyFont="1" applyBorder="1" applyAlignment="1">
      <alignment horizontal="left" vertical="center"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0" fillId="0" borderId="0" xfId="0" applyFont="1" applyAlignment="1"/>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0" fillId="0" borderId="1" xfId="0" applyFont="1" applyBorder="1" applyAlignment="1">
      <alignment wrapText="1"/>
    </xf>
    <xf numFmtId="0" fontId="0" fillId="0" borderId="1" xfId="0" applyFont="1" applyBorder="1" applyAlignment="1">
      <alignment wrapText="1"/>
    </xf>
    <xf numFmtId="0" fontId="5" fillId="0" borderId="10"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0" fillId="0" borderId="0" xfId="0" applyFont="1" applyAlignment="1">
      <alignment wrapText="1"/>
    </xf>
    <xf numFmtId="1" fontId="5" fillId="0" borderId="0" xfId="0" applyNumberFormat="1"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left" vertical="center" wrapText="1"/>
    </xf>
    <xf numFmtId="1" fontId="5" fillId="0" borderId="0" xfId="0" applyNumberFormat="1" applyFont="1" applyAlignment="1">
      <alignment horizontal="center" vertical="center" wrapText="1"/>
    </xf>
    <xf numFmtId="0" fontId="8" fillId="0" borderId="0" xfId="0" applyFont="1" applyAlignment="1">
      <alignment vertical="center" wrapText="1"/>
    </xf>
    <xf numFmtId="0" fontId="1" fillId="0" borderId="0" xfId="0" applyFont="1"/>
    <xf numFmtId="0" fontId="5" fillId="0" borderId="11" xfId="0" applyFont="1" applyBorder="1"/>
    <xf numFmtId="0" fontId="5" fillId="0" borderId="10" xfId="0" applyFont="1" applyBorder="1"/>
    <xf numFmtId="0" fontId="5" fillId="0" borderId="0" xfId="0" applyFont="1" applyAlignment="1">
      <alignment horizontal="left"/>
    </xf>
    <xf numFmtId="0" fontId="5" fillId="0" borderId="0" xfId="0" applyFont="1" applyAlignment="1">
      <alignment wrapText="1"/>
    </xf>
    <xf numFmtId="0" fontId="5" fillId="0" borderId="0" xfId="0" applyFont="1" applyAlignment="1"/>
    <xf numFmtId="0" fontId="0" fillId="0" borderId="10" xfId="0" applyFont="1" applyBorder="1"/>
    <xf numFmtId="0" fontId="0" fillId="0" borderId="11" xfId="0" applyFont="1" applyBorder="1"/>
    <xf numFmtId="0" fontId="0" fillId="0" borderId="8" xfId="0" applyFont="1" applyBorder="1"/>
    <xf numFmtId="0" fontId="0" fillId="0" borderId="12" xfId="0" applyFont="1" applyBorder="1"/>
    <xf numFmtId="0" fontId="5" fillId="0" borderId="12" xfId="0" applyFont="1" applyBorder="1"/>
    <xf numFmtId="0" fontId="0" fillId="0" borderId="9" xfId="0" applyFont="1" applyBorder="1"/>
    <xf numFmtId="0" fontId="8" fillId="0" borderId="0" xfId="0" applyFont="1" applyAlignment="1">
      <alignment vertical="center" wrapText="1"/>
    </xf>
    <xf numFmtId="0" fontId="9" fillId="0" borderId="0" xfId="0" applyFont="1" applyAlignment="1">
      <alignment vertical="center" wrapText="1"/>
    </xf>
    <xf numFmtId="0" fontId="10" fillId="0" borderId="0" xfId="0" applyFont="1" applyAlignment="1">
      <alignment horizontal="center" vertical="center" wrapText="1"/>
    </xf>
    <xf numFmtId="0" fontId="5" fillId="0" borderId="3" xfId="0" applyFont="1" applyBorder="1" applyAlignment="1">
      <alignment horizontal="center" vertical="center"/>
    </xf>
    <xf numFmtId="0" fontId="7" fillId="0" borderId="7" xfId="0" applyFont="1" applyBorder="1"/>
    <xf numFmtId="0" fontId="5" fillId="0" borderId="3" xfId="0" applyFont="1" applyBorder="1" applyAlignment="1">
      <alignment horizontal="center" vertical="center" wrapText="1"/>
    </xf>
    <xf numFmtId="0" fontId="5" fillId="0" borderId="2" xfId="0" applyFont="1" applyBorder="1" applyAlignment="1">
      <alignment horizontal="center" vertical="center"/>
    </xf>
    <xf numFmtId="0" fontId="7" fillId="0" borderId="4" xfId="0" applyFont="1" applyBorder="1"/>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7" fillId="0" borderId="6" xfId="0" applyFont="1" applyBorder="1"/>
    <xf numFmtId="0" fontId="7" fillId="0" borderId="8" xfId="0" applyFont="1" applyBorder="1"/>
    <xf numFmtId="0" fontId="7" fillId="0" borderId="9" xfId="0" applyFont="1" applyBorder="1"/>
    <xf numFmtId="0" fontId="5" fillId="0" borderId="5" xfId="0" applyFont="1" applyBorder="1" applyAlignment="1">
      <alignment horizontal="center" vertical="center" wrapText="1"/>
    </xf>
    <xf numFmtId="0" fontId="5" fillId="0" borderId="5" xfId="0" applyFont="1" applyBorder="1" applyAlignment="1">
      <alignment horizontal="center" vertical="center"/>
    </xf>
    <xf numFmtId="0" fontId="6" fillId="0" borderId="5" xfId="0" applyFont="1" applyBorder="1" applyAlignment="1">
      <alignment horizontal="center" vertical="center"/>
    </xf>
    <xf numFmtId="0" fontId="0" fillId="0" borderId="12" xfId="0" applyFont="1" applyBorder="1" applyAlignment="1">
      <alignment horizontal="center"/>
    </xf>
    <xf numFmtId="0" fontId="7" fillId="0" borderId="12" xfId="0" applyFont="1" applyBorder="1"/>
    <xf numFmtId="0" fontId="0" fillId="0" borderId="13" xfId="0" applyFont="1" applyBorder="1" applyAlignment="1">
      <alignment horizontal="center"/>
    </xf>
    <xf numFmtId="0" fontId="7" fillId="0" borderId="13" xfId="0" applyFont="1" applyBorder="1"/>
    <xf numFmtId="0" fontId="6" fillId="0" borderId="2"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005"/>
  <sheetViews>
    <sheetView tabSelected="1" topLeftCell="AL1" workbookViewId="0">
      <selection activeCell="AU3" sqref="AU3"/>
    </sheetView>
  </sheetViews>
  <sheetFormatPr defaultColWidth="14.42578125" defaultRowHeight="15" customHeight="1"/>
  <cols>
    <col min="1" max="2" width="14.42578125" hidden="1"/>
    <col min="3" max="3" width="4.42578125" customWidth="1"/>
    <col min="4" max="4" width="33.7109375" customWidth="1"/>
    <col min="5" max="5" width="14.5703125" customWidth="1"/>
    <col min="6" max="6" width="34.7109375" customWidth="1"/>
    <col min="7" max="7" width="20" customWidth="1"/>
    <col min="8" max="8" width="24.140625" customWidth="1"/>
    <col min="9" max="9" width="31.28515625" customWidth="1"/>
    <col min="10" max="10" width="8.5703125" customWidth="1"/>
    <col min="11" max="11" width="7.7109375" customWidth="1"/>
    <col min="12" max="12" width="14.140625" customWidth="1"/>
    <col min="13" max="13" width="14.7109375" customWidth="1"/>
    <col min="14" max="14" width="8.7109375" customWidth="1"/>
    <col min="15" max="18" width="13.42578125" customWidth="1"/>
    <col min="19" max="21" width="8.7109375" customWidth="1"/>
    <col min="22" max="22" width="11.7109375" customWidth="1"/>
    <col min="23" max="24" width="8.7109375" customWidth="1"/>
    <col min="25" max="25" width="11.28515625" customWidth="1"/>
    <col min="26" max="26" width="11.140625" customWidth="1"/>
    <col min="27" max="27" width="8.7109375" customWidth="1"/>
    <col min="28" max="28" width="11.5703125" customWidth="1"/>
    <col min="29" max="29" width="12.140625" customWidth="1"/>
    <col min="30" max="30" width="8.7109375" customWidth="1"/>
    <col min="31" max="31" width="18" customWidth="1"/>
    <col min="32" max="32" width="12.42578125" customWidth="1"/>
    <col min="33" max="33" width="11.5703125" customWidth="1"/>
    <col min="34" max="34" width="22.28515625" customWidth="1"/>
    <col min="35" max="35" width="26.140625" customWidth="1"/>
    <col min="36" max="38" width="21.5703125" customWidth="1"/>
    <col min="39" max="39" width="14.140625" customWidth="1"/>
    <col min="40" max="40" width="16.42578125" customWidth="1"/>
    <col min="41" max="41" width="11.5703125" customWidth="1"/>
    <col min="42" max="44" width="9.140625" customWidth="1"/>
    <col min="45" max="45" width="20.42578125" customWidth="1"/>
    <col min="46" max="46" width="29.42578125" customWidth="1"/>
    <col min="47" max="47" width="19.42578125" customWidth="1"/>
    <col min="48" max="66" width="11.5703125" customWidth="1"/>
  </cols>
  <sheetData>
    <row r="1" spans="3:66" ht="25.5" customHeight="1">
      <c r="C1" s="45" t="s">
        <v>6</v>
      </c>
      <c r="D1" s="47" t="s">
        <v>12</v>
      </c>
      <c r="E1" s="45" t="s">
        <v>15</v>
      </c>
      <c r="F1" s="45" t="s">
        <v>17</v>
      </c>
      <c r="G1" s="45" t="s">
        <v>19</v>
      </c>
      <c r="H1" s="45" t="s">
        <v>20</v>
      </c>
      <c r="I1" s="45" t="s">
        <v>21</v>
      </c>
      <c r="J1" s="45" t="s">
        <v>22</v>
      </c>
      <c r="K1" s="45" t="s">
        <v>24</v>
      </c>
      <c r="L1" s="48" t="s">
        <v>26</v>
      </c>
      <c r="M1" s="49"/>
      <c r="N1" s="47" t="s">
        <v>32</v>
      </c>
      <c r="O1" s="47" t="s">
        <v>36</v>
      </c>
      <c r="P1" s="47" t="s">
        <v>39</v>
      </c>
      <c r="Q1" s="47" t="s">
        <v>42</v>
      </c>
      <c r="R1" s="47" t="s">
        <v>44</v>
      </c>
      <c r="S1" s="47" t="s">
        <v>47</v>
      </c>
      <c r="T1" s="47" t="s">
        <v>50</v>
      </c>
      <c r="U1" s="47" t="s">
        <v>53</v>
      </c>
      <c r="V1" s="47" t="s">
        <v>55</v>
      </c>
      <c r="W1" s="47" t="s">
        <v>58</v>
      </c>
      <c r="X1" s="47" t="s">
        <v>63</v>
      </c>
      <c r="Y1" s="47" t="s">
        <v>65</v>
      </c>
      <c r="Z1" s="47" t="s">
        <v>70</v>
      </c>
      <c r="AA1" s="47" t="s">
        <v>74</v>
      </c>
      <c r="AB1" s="47" t="s">
        <v>76</v>
      </c>
      <c r="AC1" s="47" t="s">
        <v>80</v>
      </c>
      <c r="AD1" s="50" t="s">
        <v>83</v>
      </c>
      <c r="AE1" s="50" t="s">
        <v>86</v>
      </c>
      <c r="AF1" s="47" t="s">
        <v>89</v>
      </c>
      <c r="AG1" s="47" t="s">
        <v>92</v>
      </c>
      <c r="AH1" s="47" t="s">
        <v>95</v>
      </c>
      <c r="AI1" s="50" t="s">
        <v>97</v>
      </c>
      <c r="AJ1" s="55" t="s">
        <v>99</v>
      </c>
      <c r="AK1" s="52"/>
      <c r="AL1" s="47" t="s">
        <v>110</v>
      </c>
      <c r="AM1" s="47" t="s">
        <v>111</v>
      </c>
      <c r="AN1" s="47" t="s">
        <v>114</v>
      </c>
      <c r="AO1" s="47" t="s">
        <v>117</v>
      </c>
      <c r="AP1" s="47" t="s">
        <v>118</v>
      </c>
      <c r="AQ1" s="47" t="s">
        <v>120</v>
      </c>
      <c r="AR1" s="47" t="s">
        <v>123</v>
      </c>
      <c r="AS1" s="47" t="s">
        <v>126</v>
      </c>
      <c r="AT1" s="51" t="s">
        <v>128</v>
      </c>
      <c r="AU1" s="52"/>
      <c r="AV1" s="1"/>
      <c r="AW1" s="1"/>
      <c r="AX1" s="1"/>
      <c r="AY1" s="1"/>
      <c r="AZ1" s="1"/>
      <c r="BA1" s="1"/>
      <c r="BB1" s="1"/>
      <c r="BC1" s="1"/>
      <c r="BD1" s="1"/>
      <c r="BE1" s="1"/>
      <c r="BF1" s="1"/>
      <c r="BG1" s="1"/>
      <c r="BH1" s="1"/>
      <c r="BI1" s="1"/>
      <c r="BJ1" s="1"/>
      <c r="BK1" s="1"/>
      <c r="BL1" s="1"/>
      <c r="BM1" s="1"/>
      <c r="BN1" s="1"/>
    </row>
    <row r="2" spans="3:66" ht="96" customHeight="1">
      <c r="C2" s="46"/>
      <c r="D2" s="46"/>
      <c r="E2" s="46"/>
      <c r="F2" s="46"/>
      <c r="G2" s="46"/>
      <c r="H2" s="46"/>
      <c r="I2" s="46"/>
      <c r="J2" s="46"/>
      <c r="K2" s="46"/>
      <c r="L2" s="17" t="s">
        <v>152</v>
      </c>
      <c r="M2" s="17" t="s">
        <v>153</v>
      </c>
      <c r="N2" s="46"/>
      <c r="O2" s="46"/>
      <c r="P2" s="46"/>
      <c r="Q2" s="46"/>
      <c r="R2" s="46"/>
      <c r="S2" s="46"/>
      <c r="T2" s="46"/>
      <c r="U2" s="46"/>
      <c r="V2" s="46"/>
      <c r="W2" s="46"/>
      <c r="X2" s="46"/>
      <c r="Y2" s="46"/>
      <c r="Z2" s="46"/>
      <c r="AA2" s="46"/>
      <c r="AB2" s="46"/>
      <c r="AC2" s="46"/>
      <c r="AD2" s="46"/>
      <c r="AE2" s="46"/>
      <c r="AF2" s="46"/>
      <c r="AG2" s="46"/>
      <c r="AH2" s="46"/>
      <c r="AI2" s="46"/>
      <c r="AJ2" s="53"/>
      <c r="AK2" s="54"/>
      <c r="AL2" s="46"/>
      <c r="AM2" s="46"/>
      <c r="AN2" s="46"/>
      <c r="AO2" s="46"/>
      <c r="AP2" s="46"/>
      <c r="AQ2" s="46"/>
      <c r="AR2" s="46"/>
      <c r="AS2" s="46"/>
      <c r="AT2" s="53"/>
      <c r="AU2" s="54"/>
      <c r="AV2" s="1"/>
      <c r="AW2" s="1"/>
      <c r="AX2" s="1"/>
      <c r="AY2" s="1"/>
      <c r="AZ2" s="1"/>
      <c r="BA2" s="1"/>
      <c r="BB2" s="1"/>
      <c r="BC2" s="1"/>
      <c r="BD2" s="1"/>
      <c r="BE2" s="1"/>
      <c r="BF2" s="1"/>
      <c r="BG2" s="1"/>
      <c r="BH2" s="1"/>
      <c r="BI2" s="1"/>
      <c r="BJ2" s="1"/>
      <c r="BK2" s="1"/>
      <c r="BL2" s="1"/>
      <c r="BM2" s="1"/>
      <c r="BN2" s="1"/>
    </row>
    <row r="3" spans="3:66">
      <c r="C3" s="19">
        <v>1</v>
      </c>
      <c r="D3" s="19"/>
      <c r="E3" s="20"/>
      <c r="F3" s="20"/>
      <c r="G3" s="19"/>
      <c r="H3" s="19"/>
      <c r="I3" s="19"/>
      <c r="J3" s="20"/>
      <c r="K3" s="19"/>
      <c r="L3" s="19"/>
      <c r="M3" s="19"/>
      <c r="N3" s="20"/>
      <c r="O3" s="19"/>
      <c r="P3" s="19"/>
      <c r="Q3" s="19"/>
      <c r="R3" s="19"/>
      <c r="S3" s="19"/>
      <c r="T3" s="19"/>
      <c r="U3" s="19"/>
      <c r="V3" s="4"/>
      <c r="W3" s="19"/>
      <c r="X3" s="19"/>
      <c r="Y3" s="4"/>
      <c r="Z3" s="19"/>
      <c r="AA3" s="19"/>
      <c r="AB3" s="4"/>
      <c r="AC3" s="19"/>
      <c r="AD3" s="19"/>
      <c r="AE3" s="4"/>
      <c r="AF3" s="19"/>
      <c r="AG3" s="19"/>
      <c r="AH3" s="19"/>
      <c r="AI3" s="19"/>
      <c r="AJ3" s="19"/>
      <c r="AK3" s="19"/>
      <c r="AL3" s="19"/>
      <c r="AM3" s="19"/>
      <c r="AN3" s="19"/>
      <c r="AO3" s="19"/>
      <c r="AP3" s="19"/>
      <c r="AQ3" s="19"/>
      <c r="AR3" s="19"/>
      <c r="AS3" s="19"/>
      <c r="AT3" s="20"/>
      <c r="AU3" s="19"/>
      <c r="AV3" s="24"/>
      <c r="AW3" s="24"/>
      <c r="AX3" s="24"/>
      <c r="AY3" s="24"/>
      <c r="AZ3" s="24"/>
      <c r="BA3" s="24"/>
      <c r="BB3" s="24"/>
      <c r="BC3" s="24"/>
      <c r="BD3" s="24"/>
      <c r="BE3" s="24"/>
      <c r="BF3" s="24"/>
      <c r="BG3" s="24"/>
      <c r="BH3" s="24"/>
      <c r="BI3" s="24"/>
      <c r="BJ3" s="24"/>
      <c r="BK3" s="24"/>
      <c r="BL3" s="24"/>
      <c r="BM3" s="24"/>
      <c r="BN3" s="24"/>
    </row>
    <row r="4" spans="3:66">
      <c r="C4" s="4">
        <v>2</v>
      </c>
      <c r="D4" s="4"/>
      <c r="E4" s="19"/>
      <c r="F4" s="19"/>
      <c r="G4" s="19"/>
      <c r="H4" s="4"/>
      <c r="I4" s="4"/>
      <c r="J4" s="19"/>
      <c r="K4" s="4"/>
      <c r="L4" s="4"/>
      <c r="M4" s="4"/>
      <c r="N4" s="4"/>
      <c r="O4" s="4"/>
      <c r="P4" s="4"/>
      <c r="Q4" s="4"/>
      <c r="R4" s="4"/>
      <c r="S4" s="4"/>
      <c r="T4" s="4"/>
      <c r="U4" s="4"/>
      <c r="V4" s="4"/>
      <c r="W4" s="4"/>
      <c r="X4" s="4"/>
      <c r="Y4" s="4"/>
      <c r="Z4" s="4"/>
      <c r="AA4" s="4"/>
      <c r="AB4" s="4"/>
      <c r="AC4" s="4"/>
      <c r="AD4" s="4"/>
      <c r="AE4" s="4"/>
      <c r="AF4" s="4"/>
      <c r="AG4" s="4"/>
      <c r="AH4" s="4"/>
      <c r="AI4" s="4"/>
      <c r="AJ4" s="4"/>
      <c r="AK4" s="19"/>
      <c r="AL4" s="4"/>
      <c r="AM4" s="19"/>
      <c r="AN4" s="19"/>
      <c r="AO4" s="4"/>
      <c r="AP4" s="4"/>
      <c r="AQ4" s="4"/>
      <c r="AR4" s="4"/>
      <c r="AS4" s="4"/>
      <c r="AT4" s="20"/>
      <c r="AU4" s="4"/>
      <c r="AV4" s="1"/>
      <c r="AW4" s="1"/>
      <c r="AX4" s="1"/>
      <c r="AY4" s="1"/>
      <c r="AZ4" s="1"/>
      <c r="BA4" s="1"/>
      <c r="BB4" s="1"/>
      <c r="BC4" s="1"/>
      <c r="BD4" s="1"/>
      <c r="BE4" s="1"/>
      <c r="BF4" s="1"/>
      <c r="BG4" s="1"/>
      <c r="BH4" s="1"/>
      <c r="BI4" s="1"/>
      <c r="BJ4" s="1"/>
      <c r="BK4" s="1"/>
      <c r="BL4" s="1"/>
      <c r="BM4" s="1"/>
      <c r="BN4" s="1"/>
    </row>
    <row r="5" spans="3:66">
      <c r="C5" s="19">
        <v>3</v>
      </c>
      <c r="D5" s="4"/>
      <c r="E5" s="19"/>
      <c r="F5" s="19"/>
      <c r="G5" s="19"/>
      <c r="H5" s="4"/>
      <c r="I5" s="4"/>
      <c r="J5" s="19"/>
      <c r="K5" s="4"/>
      <c r="L5" s="4"/>
      <c r="M5" s="4"/>
      <c r="N5" s="4"/>
      <c r="O5" s="4"/>
      <c r="P5" s="4"/>
      <c r="Q5" s="4"/>
      <c r="R5" s="4"/>
      <c r="S5" s="4"/>
      <c r="T5" s="4"/>
      <c r="U5" s="4"/>
      <c r="V5" s="4"/>
      <c r="W5" s="4"/>
      <c r="X5" s="4"/>
      <c r="Y5" s="4"/>
      <c r="Z5" s="4"/>
      <c r="AA5" s="4"/>
      <c r="AB5" s="4"/>
      <c r="AC5" s="4"/>
      <c r="AD5" s="4"/>
      <c r="AE5" s="4"/>
      <c r="AF5" s="4"/>
      <c r="AG5" s="4"/>
      <c r="AH5" s="4"/>
      <c r="AI5" s="4"/>
      <c r="AJ5" s="4"/>
      <c r="AK5" s="19"/>
      <c r="AL5" s="4"/>
      <c r="AM5" s="19"/>
      <c r="AN5" s="19"/>
      <c r="AO5" s="19"/>
      <c r="AP5" s="4"/>
      <c r="AQ5" s="19"/>
      <c r="AR5" s="19"/>
      <c r="AS5" s="4"/>
      <c r="AT5" s="20"/>
      <c r="AU5" s="4"/>
      <c r="AV5" s="1"/>
      <c r="AW5" s="1"/>
      <c r="AX5" s="1"/>
      <c r="AY5" s="1"/>
      <c r="AZ5" s="1"/>
      <c r="BA5" s="1"/>
      <c r="BB5" s="1"/>
      <c r="BC5" s="1"/>
      <c r="BD5" s="1"/>
      <c r="BE5" s="1"/>
      <c r="BF5" s="1"/>
      <c r="BG5" s="1"/>
      <c r="BH5" s="1"/>
      <c r="BI5" s="1"/>
      <c r="BJ5" s="1"/>
      <c r="BK5" s="1"/>
      <c r="BL5" s="1"/>
      <c r="BM5" s="1"/>
      <c r="BN5" s="1"/>
    </row>
    <row r="6" spans="3:66">
      <c r="C6" s="4">
        <v>4</v>
      </c>
      <c r="D6" s="4"/>
      <c r="E6" s="19"/>
      <c r="F6" s="19"/>
      <c r="G6" s="19"/>
      <c r="H6" s="4"/>
      <c r="I6" s="4"/>
      <c r="J6" s="19"/>
      <c r="K6" s="4"/>
      <c r="L6" s="4"/>
      <c r="M6" s="4"/>
      <c r="N6" s="4"/>
      <c r="O6" s="4"/>
      <c r="P6" s="4"/>
      <c r="Q6" s="4"/>
      <c r="R6" s="4"/>
      <c r="S6" s="4"/>
      <c r="T6" s="4"/>
      <c r="U6" s="4"/>
      <c r="V6" s="4"/>
      <c r="W6" s="4"/>
      <c r="X6" s="4"/>
      <c r="Y6" s="4"/>
      <c r="Z6" s="4"/>
      <c r="AA6" s="4"/>
      <c r="AB6" s="4"/>
      <c r="AC6" s="4"/>
      <c r="AD6" s="4"/>
      <c r="AE6" s="4"/>
      <c r="AF6" s="4"/>
      <c r="AG6" s="4"/>
      <c r="AH6" s="4"/>
      <c r="AI6" s="4"/>
      <c r="AJ6" s="4"/>
      <c r="AK6" s="19"/>
      <c r="AL6" s="4"/>
      <c r="AM6" s="19"/>
      <c r="AN6" s="19"/>
      <c r="AO6" s="19"/>
      <c r="AP6" s="4"/>
      <c r="AQ6" s="19"/>
      <c r="AR6" s="19"/>
      <c r="AS6" s="4"/>
      <c r="AT6" s="20"/>
      <c r="AU6" s="4"/>
      <c r="AV6" s="1"/>
      <c r="AW6" s="1"/>
      <c r="AX6" s="1"/>
      <c r="AY6" s="1"/>
      <c r="AZ6" s="1"/>
      <c r="BA6" s="1"/>
      <c r="BB6" s="1"/>
      <c r="BC6" s="1"/>
      <c r="BD6" s="1"/>
      <c r="BE6" s="1"/>
      <c r="BF6" s="1"/>
      <c r="BG6" s="1"/>
      <c r="BH6" s="1"/>
      <c r="BI6" s="1"/>
      <c r="BJ6" s="1"/>
      <c r="BK6" s="1"/>
      <c r="BL6" s="1"/>
      <c r="BM6" s="1"/>
      <c r="BN6" s="1"/>
    </row>
    <row r="7" spans="3:66">
      <c r="C7" s="19">
        <v>5</v>
      </c>
      <c r="D7" s="4"/>
      <c r="E7" s="19"/>
      <c r="F7" s="19"/>
      <c r="G7" s="19"/>
      <c r="H7" s="4"/>
      <c r="I7" s="4"/>
      <c r="J7" s="19"/>
      <c r="K7" s="4"/>
      <c r="L7" s="4"/>
      <c r="M7" s="4"/>
      <c r="N7" s="4"/>
      <c r="O7" s="4"/>
      <c r="P7" s="4"/>
      <c r="Q7" s="4"/>
      <c r="R7" s="4"/>
      <c r="S7" s="4"/>
      <c r="T7" s="4"/>
      <c r="U7" s="4"/>
      <c r="V7" s="4"/>
      <c r="W7" s="4"/>
      <c r="X7" s="4"/>
      <c r="Y7" s="4"/>
      <c r="Z7" s="4"/>
      <c r="AA7" s="4"/>
      <c r="AB7" s="4"/>
      <c r="AC7" s="4"/>
      <c r="AD7" s="4"/>
      <c r="AE7" s="4"/>
      <c r="AF7" s="4"/>
      <c r="AG7" s="4"/>
      <c r="AH7" s="4"/>
      <c r="AI7" s="4"/>
      <c r="AJ7" s="4"/>
      <c r="AK7" s="19"/>
      <c r="AL7" s="4"/>
      <c r="AM7" s="19"/>
      <c r="AN7" s="19"/>
      <c r="AO7" s="19"/>
      <c r="AP7" s="4"/>
      <c r="AQ7" s="19"/>
      <c r="AR7" s="19"/>
      <c r="AS7" s="4"/>
      <c r="AT7" s="20"/>
      <c r="AU7" s="4"/>
      <c r="AV7" s="1"/>
      <c r="AW7" s="1"/>
      <c r="AX7" s="1"/>
      <c r="AY7" s="1"/>
      <c r="AZ7" s="1"/>
      <c r="BA7" s="1"/>
      <c r="BB7" s="1"/>
      <c r="BC7" s="1"/>
      <c r="BD7" s="1"/>
      <c r="BE7" s="1"/>
      <c r="BF7" s="1"/>
      <c r="BG7" s="1"/>
      <c r="BH7" s="1"/>
      <c r="BI7" s="1"/>
      <c r="BJ7" s="1"/>
      <c r="BK7" s="1"/>
      <c r="BL7" s="1"/>
      <c r="BM7" s="1"/>
      <c r="BN7" s="1"/>
    </row>
    <row r="8" spans="3:66">
      <c r="C8" s="4">
        <v>6</v>
      </c>
      <c r="D8" s="4"/>
      <c r="E8" s="19"/>
      <c r="F8" s="19"/>
      <c r="G8" s="19"/>
      <c r="H8" s="4"/>
      <c r="I8" s="4"/>
      <c r="J8" s="19"/>
      <c r="K8" s="4"/>
      <c r="L8" s="4"/>
      <c r="M8" s="4"/>
      <c r="N8" s="4"/>
      <c r="O8" s="4"/>
      <c r="P8" s="4"/>
      <c r="Q8" s="4"/>
      <c r="R8" s="4"/>
      <c r="S8" s="4"/>
      <c r="T8" s="4"/>
      <c r="U8" s="4"/>
      <c r="V8" s="4"/>
      <c r="W8" s="4"/>
      <c r="X8" s="4"/>
      <c r="Y8" s="4"/>
      <c r="Z8" s="4"/>
      <c r="AA8" s="4"/>
      <c r="AB8" s="4"/>
      <c r="AC8" s="4"/>
      <c r="AD8" s="4"/>
      <c r="AE8" s="4"/>
      <c r="AF8" s="4"/>
      <c r="AG8" s="4"/>
      <c r="AH8" s="4"/>
      <c r="AI8" s="4"/>
      <c r="AJ8" s="4"/>
      <c r="AK8" s="19"/>
      <c r="AL8" s="4"/>
      <c r="AM8" s="19"/>
      <c r="AN8" s="19"/>
      <c r="AO8" s="19"/>
      <c r="AP8" s="4"/>
      <c r="AQ8" s="19"/>
      <c r="AR8" s="19"/>
      <c r="AS8" s="4"/>
      <c r="AT8" s="20"/>
      <c r="AU8" s="4"/>
      <c r="AV8" s="1"/>
      <c r="AW8" s="1"/>
      <c r="AX8" s="1"/>
      <c r="AY8" s="1"/>
      <c r="AZ8" s="1"/>
      <c r="BA8" s="1"/>
      <c r="BB8" s="1"/>
      <c r="BC8" s="1"/>
      <c r="BD8" s="1"/>
      <c r="BE8" s="1"/>
      <c r="BF8" s="1"/>
      <c r="BG8" s="1"/>
      <c r="BH8" s="1"/>
      <c r="BI8" s="1"/>
      <c r="BJ8" s="1"/>
      <c r="BK8" s="1"/>
      <c r="BL8" s="1"/>
      <c r="BM8" s="1"/>
      <c r="BN8" s="1"/>
    </row>
    <row r="9" spans="3:66">
      <c r="C9" s="19">
        <v>7</v>
      </c>
      <c r="D9" s="4"/>
      <c r="E9" s="19"/>
      <c r="F9" s="19"/>
      <c r="G9" s="19"/>
      <c r="H9" s="4"/>
      <c r="I9" s="4"/>
      <c r="J9" s="19"/>
      <c r="K9" s="4"/>
      <c r="L9" s="4"/>
      <c r="M9" s="4"/>
      <c r="N9" s="4"/>
      <c r="O9" s="4"/>
      <c r="P9" s="4"/>
      <c r="Q9" s="4"/>
      <c r="R9" s="4"/>
      <c r="S9" s="4"/>
      <c r="T9" s="4"/>
      <c r="U9" s="4"/>
      <c r="V9" s="4"/>
      <c r="W9" s="4"/>
      <c r="X9" s="4"/>
      <c r="Y9" s="4"/>
      <c r="Z9" s="4"/>
      <c r="AA9" s="4"/>
      <c r="AB9" s="4"/>
      <c r="AC9" s="4"/>
      <c r="AD9" s="4"/>
      <c r="AE9" s="4"/>
      <c r="AF9" s="4"/>
      <c r="AG9" s="4"/>
      <c r="AH9" s="4"/>
      <c r="AI9" s="4"/>
      <c r="AJ9" s="4"/>
      <c r="AK9" s="19"/>
      <c r="AL9" s="4"/>
      <c r="AM9" s="19"/>
      <c r="AN9" s="19"/>
      <c r="AO9" s="19"/>
      <c r="AP9" s="4"/>
      <c r="AQ9" s="19"/>
      <c r="AR9" s="19"/>
      <c r="AS9" s="4"/>
      <c r="AT9" s="20"/>
      <c r="AU9" s="4"/>
      <c r="AV9" s="1"/>
      <c r="AW9" s="1"/>
      <c r="AX9" s="1"/>
      <c r="AY9" s="1"/>
      <c r="AZ9" s="1"/>
      <c r="BA9" s="1"/>
      <c r="BB9" s="1"/>
      <c r="BC9" s="1"/>
      <c r="BD9" s="1"/>
      <c r="BE9" s="1"/>
      <c r="BF9" s="1"/>
      <c r="BG9" s="1"/>
      <c r="BH9" s="1"/>
      <c r="BI9" s="1"/>
      <c r="BJ9" s="1"/>
      <c r="BK9" s="1"/>
      <c r="BL9" s="1"/>
      <c r="BM9" s="1"/>
      <c r="BN9" s="1"/>
    </row>
    <row r="10" spans="3:66">
      <c r="C10" s="4">
        <v>8</v>
      </c>
      <c r="D10" s="4"/>
      <c r="E10" s="19"/>
      <c r="F10" s="19"/>
      <c r="G10" s="19"/>
      <c r="H10" s="4"/>
      <c r="I10" s="4"/>
      <c r="J10" s="19"/>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19"/>
      <c r="AL10" s="4"/>
      <c r="AM10" s="19"/>
      <c r="AN10" s="19"/>
      <c r="AO10" s="19"/>
      <c r="AP10" s="19"/>
      <c r="AQ10" s="19"/>
      <c r="AR10" s="19"/>
      <c r="AS10" s="4"/>
      <c r="AT10" s="20"/>
      <c r="AU10" s="4"/>
      <c r="AV10" s="1"/>
      <c r="AW10" s="1"/>
      <c r="AX10" s="1"/>
      <c r="AY10" s="1"/>
      <c r="AZ10" s="1"/>
      <c r="BA10" s="1"/>
      <c r="BB10" s="1"/>
      <c r="BC10" s="1"/>
      <c r="BD10" s="1"/>
      <c r="BE10" s="1"/>
      <c r="BF10" s="1"/>
      <c r="BG10" s="1"/>
      <c r="BH10" s="1"/>
      <c r="BI10" s="1"/>
      <c r="BJ10" s="1"/>
      <c r="BK10" s="1"/>
      <c r="BL10" s="1"/>
      <c r="BM10" s="1"/>
      <c r="BN10" s="1"/>
    </row>
    <row r="11" spans="3:66">
      <c r="C11" s="19">
        <v>9</v>
      </c>
      <c r="D11" s="4"/>
      <c r="E11" s="19"/>
      <c r="F11" s="19"/>
      <c r="G11" s="19"/>
      <c r="H11" s="4"/>
      <c r="I11" s="4"/>
      <c r="J11" s="19"/>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19"/>
      <c r="AL11" s="4"/>
      <c r="AM11" s="19"/>
      <c r="AN11" s="19"/>
      <c r="AO11" s="19"/>
      <c r="AP11" s="19"/>
      <c r="AQ11" s="19"/>
      <c r="AR11" s="19"/>
      <c r="AS11" s="4"/>
      <c r="AT11" s="20"/>
      <c r="AU11" s="4"/>
      <c r="AV11" s="1"/>
      <c r="AW11" s="1"/>
      <c r="AX11" s="1"/>
      <c r="AY11" s="1"/>
      <c r="AZ11" s="1"/>
      <c r="BA11" s="1"/>
      <c r="BB11" s="1"/>
      <c r="BC11" s="1"/>
      <c r="BD11" s="1"/>
      <c r="BE11" s="1"/>
      <c r="BF11" s="1"/>
      <c r="BG11" s="1"/>
      <c r="BH11" s="1"/>
      <c r="BI11" s="1"/>
      <c r="BJ11" s="1"/>
      <c r="BK11" s="1"/>
      <c r="BL11" s="1"/>
      <c r="BM11" s="1"/>
      <c r="BN11" s="1"/>
    </row>
    <row r="12" spans="3:66">
      <c r="C12" s="4">
        <v>10</v>
      </c>
      <c r="D12" s="4"/>
      <c r="E12" s="19"/>
      <c r="F12" s="19"/>
      <c r="G12" s="19"/>
      <c r="H12" s="4"/>
      <c r="I12" s="4"/>
      <c r="J12" s="19"/>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19"/>
      <c r="AL12" s="4"/>
      <c r="AM12" s="19"/>
      <c r="AN12" s="19"/>
      <c r="AO12" s="19"/>
      <c r="AP12" s="19"/>
      <c r="AQ12" s="19"/>
      <c r="AR12" s="19"/>
      <c r="AS12" s="4"/>
      <c r="AT12" s="20"/>
      <c r="AU12" s="4"/>
      <c r="AV12" s="1"/>
      <c r="AW12" s="1"/>
      <c r="AX12" s="1"/>
      <c r="AY12" s="1"/>
      <c r="AZ12" s="1"/>
      <c r="BA12" s="1"/>
      <c r="BB12" s="1"/>
      <c r="BC12" s="1"/>
      <c r="BD12" s="1"/>
      <c r="BE12" s="1"/>
      <c r="BF12" s="1"/>
      <c r="BG12" s="1"/>
      <c r="BH12" s="1"/>
      <c r="BI12" s="1"/>
      <c r="BJ12" s="1"/>
      <c r="BK12" s="1"/>
      <c r="BL12" s="1"/>
      <c r="BM12" s="1"/>
      <c r="BN12" s="1"/>
    </row>
    <row r="13" spans="3:66">
      <c r="C13" s="19">
        <v>11</v>
      </c>
      <c r="D13" s="4"/>
      <c r="E13" s="19"/>
      <c r="F13" s="19"/>
      <c r="G13" s="19"/>
      <c r="H13" s="4"/>
      <c r="I13" s="4"/>
      <c r="J13" s="19"/>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19"/>
      <c r="AL13" s="4"/>
      <c r="AM13" s="4"/>
      <c r="AN13" s="19"/>
      <c r="AO13" s="4"/>
      <c r="AP13" s="4"/>
      <c r="AQ13" s="4"/>
      <c r="AR13" s="4"/>
      <c r="AS13" s="4"/>
      <c r="AT13" s="20"/>
      <c r="AU13" s="4"/>
      <c r="AV13" s="1"/>
      <c r="AW13" s="1"/>
      <c r="AX13" s="1"/>
      <c r="AY13" s="1"/>
      <c r="AZ13" s="1"/>
      <c r="BA13" s="1"/>
      <c r="BB13" s="1"/>
      <c r="BC13" s="1"/>
      <c r="BD13" s="1"/>
      <c r="BE13" s="1"/>
      <c r="BF13" s="1"/>
      <c r="BG13" s="1"/>
      <c r="BH13" s="1"/>
      <c r="BI13" s="1"/>
      <c r="BJ13" s="1"/>
      <c r="BK13" s="1"/>
      <c r="BL13" s="1"/>
      <c r="BM13" s="1"/>
      <c r="BN13" s="1"/>
    </row>
    <row r="14" spans="3:66">
      <c r="C14" s="4">
        <v>12</v>
      </c>
      <c r="D14" s="4"/>
      <c r="E14" s="19"/>
      <c r="F14" s="19"/>
      <c r="G14" s="19"/>
      <c r="H14" s="4"/>
      <c r="I14" s="4"/>
      <c r="J14" s="19"/>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19"/>
      <c r="AL14" s="4"/>
      <c r="AM14" s="4"/>
      <c r="AN14" s="19"/>
      <c r="AO14" s="4"/>
      <c r="AP14" s="4"/>
      <c r="AQ14" s="4"/>
      <c r="AR14" s="4"/>
      <c r="AS14" s="4"/>
      <c r="AT14" s="20"/>
      <c r="AU14" s="4"/>
      <c r="AV14" s="1"/>
      <c r="AW14" s="1"/>
      <c r="AX14" s="1"/>
      <c r="AY14" s="1"/>
      <c r="AZ14" s="1"/>
      <c r="BA14" s="1"/>
      <c r="BB14" s="1"/>
      <c r="BC14" s="1"/>
      <c r="BD14" s="1"/>
      <c r="BE14" s="1"/>
      <c r="BF14" s="1"/>
      <c r="BG14" s="1"/>
      <c r="BH14" s="1"/>
      <c r="BI14" s="1"/>
      <c r="BJ14" s="1"/>
      <c r="BK14" s="1"/>
      <c r="BL14" s="1"/>
      <c r="BM14" s="1"/>
      <c r="BN14" s="1"/>
    </row>
    <row r="15" spans="3:66">
      <c r="C15" s="19">
        <v>13</v>
      </c>
      <c r="D15" s="4"/>
      <c r="E15" s="19"/>
      <c r="F15" s="19"/>
      <c r="G15" s="19"/>
      <c r="H15" s="4"/>
      <c r="I15" s="4"/>
      <c r="J15" s="19"/>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19"/>
      <c r="AL15" s="4"/>
      <c r="AM15" s="4"/>
      <c r="AN15" s="19"/>
      <c r="AO15" s="4"/>
      <c r="AP15" s="4"/>
      <c r="AQ15" s="4"/>
      <c r="AR15" s="4"/>
      <c r="AS15" s="4"/>
      <c r="AT15" s="20"/>
      <c r="AU15" s="4"/>
      <c r="AV15" s="1"/>
      <c r="AW15" s="1"/>
      <c r="AX15" s="1"/>
      <c r="AY15" s="1"/>
      <c r="AZ15" s="1"/>
      <c r="BA15" s="1"/>
      <c r="BB15" s="1"/>
      <c r="BC15" s="1"/>
      <c r="BD15" s="1"/>
      <c r="BE15" s="1"/>
      <c r="BF15" s="1"/>
      <c r="BG15" s="1"/>
      <c r="BH15" s="1"/>
      <c r="BI15" s="1"/>
      <c r="BJ15" s="1"/>
      <c r="BK15" s="1"/>
      <c r="BL15" s="1"/>
      <c r="BM15" s="1"/>
      <c r="BN15" s="1"/>
    </row>
    <row r="16" spans="3:66">
      <c r="C16" s="4">
        <v>14</v>
      </c>
      <c r="D16" s="4"/>
      <c r="E16" s="19"/>
      <c r="F16" s="19"/>
      <c r="G16" s="19"/>
      <c r="H16" s="4"/>
      <c r="I16" s="4"/>
      <c r="J16" s="19"/>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19"/>
      <c r="AL16" s="4"/>
      <c r="AM16" s="4"/>
      <c r="AN16" s="19"/>
      <c r="AO16" s="4"/>
      <c r="AP16" s="4"/>
      <c r="AQ16" s="4"/>
      <c r="AR16" s="4"/>
      <c r="AS16" s="4"/>
      <c r="AT16" s="20"/>
      <c r="AU16" s="4"/>
      <c r="AV16" s="1"/>
      <c r="AW16" s="1"/>
      <c r="AX16" s="1"/>
      <c r="AY16" s="1"/>
      <c r="AZ16" s="1"/>
      <c r="BA16" s="1"/>
      <c r="BB16" s="1"/>
      <c r="BC16" s="1"/>
      <c r="BD16" s="1"/>
      <c r="BE16" s="1"/>
      <c r="BF16" s="1"/>
      <c r="BG16" s="1"/>
      <c r="BH16" s="1"/>
      <c r="BI16" s="1"/>
      <c r="BJ16" s="1"/>
      <c r="BK16" s="1"/>
      <c r="BL16" s="1"/>
      <c r="BM16" s="1"/>
      <c r="BN16" s="1"/>
    </row>
    <row r="17" spans="3:66">
      <c r="C17" s="19">
        <v>15</v>
      </c>
      <c r="D17" s="4"/>
      <c r="E17" s="19"/>
      <c r="F17" s="19"/>
      <c r="G17" s="19"/>
      <c r="H17" s="4"/>
      <c r="I17" s="4"/>
      <c r="J17" s="19"/>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19"/>
      <c r="AL17" s="4"/>
      <c r="AM17" s="4"/>
      <c r="AN17" s="19"/>
      <c r="AO17" s="4"/>
      <c r="AP17" s="4"/>
      <c r="AQ17" s="4"/>
      <c r="AR17" s="4"/>
      <c r="AS17" s="4"/>
      <c r="AT17" s="20"/>
      <c r="AU17" s="4"/>
      <c r="AV17" s="1"/>
      <c r="AW17" s="1"/>
      <c r="AX17" s="1"/>
      <c r="AY17" s="1"/>
      <c r="AZ17" s="1"/>
      <c r="BA17" s="1"/>
      <c r="BB17" s="1"/>
      <c r="BC17" s="1"/>
      <c r="BD17" s="1"/>
      <c r="BE17" s="1"/>
      <c r="BF17" s="1"/>
      <c r="BG17" s="1"/>
      <c r="BH17" s="1"/>
      <c r="BI17" s="1"/>
      <c r="BJ17" s="1"/>
      <c r="BK17" s="1"/>
      <c r="BL17" s="1"/>
      <c r="BM17" s="1"/>
      <c r="BN17" s="1"/>
    </row>
    <row r="18" spans="3:66">
      <c r="C18" s="4">
        <v>16</v>
      </c>
      <c r="D18" s="4"/>
      <c r="E18" s="19"/>
      <c r="F18" s="19"/>
      <c r="G18" s="19"/>
      <c r="H18" s="4"/>
      <c r="I18" s="4"/>
      <c r="J18" s="19"/>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19"/>
      <c r="AL18" s="4"/>
      <c r="AM18" s="4"/>
      <c r="AN18" s="19"/>
      <c r="AO18" s="4"/>
      <c r="AP18" s="4"/>
      <c r="AQ18" s="4"/>
      <c r="AR18" s="4"/>
      <c r="AS18" s="4"/>
      <c r="AT18" s="20"/>
      <c r="AU18" s="4"/>
      <c r="AV18" s="1"/>
      <c r="AW18" s="1"/>
      <c r="AX18" s="1"/>
      <c r="AY18" s="1"/>
      <c r="AZ18" s="1"/>
      <c r="BA18" s="1"/>
      <c r="BB18" s="1"/>
      <c r="BC18" s="1"/>
      <c r="BD18" s="1"/>
      <c r="BE18" s="1"/>
      <c r="BF18" s="1"/>
      <c r="BG18" s="1"/>
      <c r="BH18" s="1"/>
      <c r="BI18" s="1"/>
      <c r="BJ18" s="1"/>
      <c r="BK18" s="1"/>
      <c r="BL18" s="1"/>
      <c r="BM18" s="1"/>
      <c r="BN18" s="1"/>
    </row>
    <row r="19" spans="3:66">
      <c r="C19" s="19">
        <v>17</v>
      </c>
      <c r="D19" s="4"/>
      <c r="E19" s="19"/>
      <c r="F19" s="19"/>
      <c r="G19" s="19"/>
      <c r="H19" s="4"/>
      <c r="I19" s="4"/>
      <c r="J19" s="19"/>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19"/>
      <c r="AL19" s="4"/>
      <c r="AM19" s="4"/>
      <c r="AN19" s="19"/>
      <c r="AO19" s="4"/>
      <c r="AP19" s="4"/>
      <c r="AQ19" s="4"/>
      <c r="AR19" s="4"/>
      <c r="AS19" s="4"/>
      <c r="AT19" s="20"/>
      <c r="AU19" s="4"/>
      <c r="AV19" s="1"/>
      <c r="AW19" s="1"/>
      <c r="AX19" s="1"/>
      <c r="AY19" s="1"/>
      <c r="AZ19" s="1"/>
      <c r="BA19" s="1"/>
      <c r="BB19" s="1"/>
      <c r="BC19" s="1"/>
      <c r="BD19" s="1"/>
      <c r="BE19" s="1"/>
      <c r="BF19" s="1"/>
      <c r="BG19" s="1"/>
      <c r="BH19" s="1"/>
      <c r="BI19" s="1"/>
      <c r="BJ19" s="1"/>
      <c r="BK19" s="1"/>
      <c r="BL19" s="1"/>
      <c r="BM19" s="1"/>
      <c r="BN19" s="1"/>
    </row>
    <row r="20" spans="3:66">
      <c r="C20" s="4">
        <v>18</v>
      </c>
      <c r="D20" s="4"/>
      <c r="E20" s="19"/>
      <c r="F20" s="19"/>
      <c r="G20" s="19"/>
      <c r="H20" s="4"/>
      <c r="I20" s="4"/>
      <c r="J20" s="19"/>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19"/>
      <c r="AL20" s="4"/>
      <c r="AM20" s="4"/>
      <c r="AN20" s="19"/>
      <c r="AO20" s="4"/>
      <c r="AP20" s="4"/>
      <c r="AQ20" s="4"/>
      <c r="AR20" s="4"/>
      <c r="AS20" s="4"/>
      <c r="AT20" s="20"/>
      <c r="AU20" s="4"/>
      <c r="AV20" s="1"/>
      <c r="AW20" s="1"/>
      <c r="AX20" s="1"/>
      <c r="AY20" s="1"/>
      <c r="AZ20" s="1"/>
      <c r="BA20" s="1"/>
      <c r="BB20" s="1"/>
      <c r="BC20" s="1"/>
      <c r="BD20" s="1"/>
      <c r="BE20" s="1"/>
      <c r="BF20" s="1"/>
      <c r="BG20" s="1"/>
      <c r="BH20" s="1"/>
      <c r="BI20" s="1"/>
      <c r="BJ20" s="1"/>
      <c r="BK20" s="1"/>
      <c r="BL20" s="1"/>
      <c r="BM20" s="1"/>
      <c r="BN20" s="1"/>
    </row>
    <row r="21" spans="3:66" ht="15.75" customHeight="1">
      <c r="C21" s="19">
        <v>19</v>
      </c>
      <c r="D21" s="4"/>
      <c r="E21" s="19"/>
      <c r="F21" s="19"/>
      <c r="G21" s="19"/>
      <c r="H21" s="4"/>
      <c r="I21" s="4"/>
      <c r="J21" s="19"/>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19"/>
      <c r="AL21" s="4"/>
      <c r="AM21" s="4"/>
      <c r="AN21" s="19"/>
      <c r="AO21" s="4"/>
      <c r="AP21" s="4"/>
      <c r="AQ21" s="4"/>
      <c r="AR21" s="4"/>
      <c r="AS21" s="4"/>
      <c r="AT21" s="20"/>
      <c r="AU21" s="4"/>
      <c r="AV21" s="1"/>
      <c r="AW21" s="1"/>
      <c r="AX21" s="1"/>
      <c r="AY21" s="1"/>
      <c r="AZ21" s="1"/>
      <c r="BA21" s="1"/>
      <c r="BB21" s="1"/>
      <c r="BC21" s="1"/>
      <c r="BD21" s="1"/>
      <c r="BE21" s="1"/>
      <c r="BF21" s="1"/>
      <c r="BG21" s="1"/>
      <c r="BH21" s="1"/>
      <c r="BI21" s="1"/>
      <c r="BJ21" s="1"/>
      <c r="BK21" s="1"/>
      <c r="BL21" s="1"/>
      <c r="BM21" s="1"/>
      <c r="BN21" s="1"/>
    </row>
    <row r="22" spans="3:66" ht="15.75" customHeight="1">
      <c r="C22" s="4">
        <v>20</v>
      </c>
      <c r="D22" s="4"/>
      <c r="E22" s="19"/>
      <c r="F22" s="19"/>
      <c r="G22" s="19"/>
      <c r="H22" s="4"/>
      <c r="I22" s="4"/>
      <c r="J22" s="19"/>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19"/>
      <c r="AL22" s="4"/>
      <c r="AM22" s="4"/>
      <c r="AN22" s="19"/>
      <c r="AO22" s="4"/>
      <c r="AP22" s="4"/>
      <c r="AQ22" s="4"/>
      <c r="AR22" s="4"/>
      <c r="AS22" s="4"/>
      <c r="AT22" s="20"/>
      <c r="AU22" s="4"/>
      <c r="AV22" s="1"/>
      <c r="AW22" s="1"/>
      <c r="AX22" s="1"/>
      <c r="AY22" s="1"/>
      <c r="AZ22" s="1"/>
      <c r="BA22" s="1"/>
      <c r="BB22" s="1"/>
      <c r="BC22" s="1"/>
      <c r="BD22" s="1"/>
      <c r="BE22" s="1"/>
      <c r="BF22" s="1"/>
      <c r="BG22" s="1"/>
      <c r="BH22" s="1"/>
      <c r="BI22" s="1"/>
      <c r="BJ22" s="1"/>
      <c r="BK22" s="1"/>
      <c r="BL22" s="1"/>
      <c r="BM22" s="1"/>
      <c r="BN22" s="1"/>
    </row>
    <row r="23" spans="3:66" ht="15.75" customHeight="1">
      <c r="C23" s="19">
        <v>21</v>
      </c>
      <c r="D23" s="4"/>
      <c r="E23" s="19"/>
      <c r="F23" s="19"/>
      <c r="G23" s="19"/>
      <c r="H23" s="4"/>
      <c r="I23" s="4"/>
      <c r="J23" s="19"/>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19"/>
      <c r="AL23" s="4"/>
      <c r="AM23" s="4"/>
      <c r="AN23" s="19"/>
      <c r="AO23" s="4"/>
      <c r="AP23" s="4"/>
      <c r="AQ23" s="4"/>
      <c r="AR23" s="4"/>
      <c r="AS23" s="4"/>
      <c r="AT23" s="20"/>
      <c r="AU23" s="4"/>
      <c r="AV23" s="1"/>
      <c r="AW23" s="1"/>
      <c r="AX23" s="1"/>
      <c r="AY23" s="1"/>
      <c r="AZ23" s="1"/>
      <c r="BA23" s="1"/>
      <c r="BB23" s="1"/>
      <c r="BC23" s="1"/>
      <c r="BD23" s="1"/>
      <c r="BE23" s="1"/>
      <c r="BF23" s="1"/>
      <c r="BG23" s="1"/>
      <c r="BH23" s="1"/>
      <c r="BI23" s="1"/>
      <c r="BJ23" s="1"/>
      <c r="BK23" s="1"/>
      <c r="BL23" s="1"/>
      <c r="BM23" s="1"/>
      <c r="BN23" s="1"/>
    </row>
    <row r="24" spans="3:66" ht="15.75" customHeight="1">
      <c r="C24" s="4">
        <v>22</v>
      </c>
      <c r="D24" s="4"/>
      <c r="E24" s="19"/>
      <c r="F24" s="19"/>
      <c r="G24" s="19"/>
      <c r="H24" s="4"/>
      <c r="I24" s="4"/>
      <c r="J24" s="19"/>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19"/>
      <c r="AL24" s="4"/>
      <c r="AM24" s="4"/>
      <c r="AN24" s="19"/>
      <c r="AO24" s="4"/>
      <c r="AP24" s="4"/>
      <c r="AQ24" s="4"/>
      <c r="AR24" s="4"/>
      <c r="AS24" s="4"/>
      <c r="AT24" s="20"/>
      <c r="AU24" s="4"/>
      <c r="AV24" s="1"/>
      <c r="AW24" s="1"/>
      <c r="AX24" s="1"/>
      <c r="AY24" s="1"/>
      <c r="AZ24" s="1"/>
      <c r="BA24" s="1"/>
      <c r="BB24" s="1"/>
      <c r="BC24" s="1"/>
      <c r="BD24" s="1"/>
      <c r="BE24" s="1"/>
      <c r="BF24" s="1"/>
      <c r="BG24" s="1"/>
      <c r="BH24" s="1"/>
      <c r="BI24" s="1"/>
      <c r="BJ24" s="1"/>
      <c r="BK24" s="1"/>
      <c r="BL24" s="1"/>
      <c r="BM24" s="1"/>
      <c r="BN24" s="1"/>
    </row>
    <row r="25" spans="3:66" ht="15.75" customHeight="1">
      <c r="C25" s="19">
        <v>23</v>
      </c>
      <c r="D25" s="4"/>
      <c r="E25" s="19"/>
      <c r="F25" s="19"/>
      <c r="G25" s="19"/>
      <c r="H25" s="4"/>
      <c r="I25" s="4"/>
      <c r="J25" s="19"/>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19"/>
      <c r="AL25" s="4"/>
      <c r="AM25" s="4"/>
      <c r="AN25" s="19"/>
      <c r="AO25" s="4"/>
      <c r="AP25" s="4"/>
      <c r="AQ25" s="4"/>
      <c r="AR25" s="4"/>
      <c r="AS25" s="4"/>
      <c r="AT25" s="20"/>
      <c r="AU25" s="4"/>
      <c r="AV25" s="1"/>
      <c r="AW25" s="1"/>
      <c r="AX25" s="1"/>
      <c r="AY25" s="1"/>
      <c r="AZ25" s="1"/>
      <c r="BA25" s="1"/>
      <c r="BB25" s="1"/>
      <c r="BC25" s="1"/>
      <c r="BD25" s="1"/>
      <c r="BE25" s="1"/>
      <c r="BF25" s="1"/>
      <c r="BG25" s="1"/>
      <c r="BH25" s="1"/>
      <c r="BI25" s="1"/>
      <c r="BJ25" s="1"/>
      <c r="BK25" s="1"/>
      <c r="BL25" s="1"/>
      <c r="BM25" s="1"/>
      <c r="BN25" s="1"/>
    </row>
    <row r="26" spans="3:66" ht="15.75" customHeight="1">
      <c r="C26" s="4">
        <v>24</v>
      </c>
      <c r="D26" s="4"/>
      <c r="E26" s="19"/>
      <c r="F26" s="19"/>
      <c r="G26" s="19"/>
      <c r="H26" s="4"/>
      <c r="I26" s="4"/>
      <c r="J26" s="19"/>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19"/>
      <c r="AL26" s="4"/>
      <c r="AM26" s="4"/>
      <c r="AN26" s="19"/>
      <c r="AO26" s="4"/>
      <c r="AP26" s="4"/>
      <c r="AQ26" s="4"/>
      <c r="AR26" s="4"/>
      <c r="AS26" s="4"/>
      <c r="AT26" s="20"/>
      <c r="AU26" s="4"/>
      <c r="AV26" s="1"/>
      <c r="AW26" s="1"/>
      <c r="AX26" s="1"/>
      <c r="AY26" s="1"/>
      <c r="AZ26" s="1"/>
      <c r="BA26" s="1"/>
      <c r="BB26" s="1"/>
      <c r="BC26" s="1"/>
      <c r="BD26" s="1"/>
      <c r="BE26" s="1"/>
      <c r="BF26" s="1"/>
      <c r="BG26" s="1"/>
      <c r="BH26" s="1"/>
      <c r="BI26" s="1"/>
      <c r="BJ26" s="1"/>
      <c r="BK26" s="1"/>
      <c r="BL26" s="1"/>
      <c r="BM26" s="1"/>
      <c r="BN26" s="1"/>
    </row>
    <row r="27" spans="3:66" ht="15.75" customHeight="1">
      <c r="C27" s="19">
        <v>25</v>
      </c>
      <c r="D27" s="4"/>
      <c r="E27" s="19"/>
      <c r="F27" s="19"/>
      <c r="G27" s="19"/>
      <c r="H27" s="4"/>
      <c r="I27" s="4"/>
      <c r="J27" s="19"/>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19"/>
      <c r="AL27" s="4"/>
      <c r="AM27" s="4"/>
      <c r="AN27" s="19"/>
      <c r="AO27" s="4"/>
      <c r="AP27" s="4"/>
      <c r="AQ27" s="4"/>
      <c r="AR27" s="4"/>
      <c r="AS27" s="4"/>
      <c r="AT27" s="20"/>
      <c r="AU27" s="4"/>
      <c r="AV27" s="1"/>
      <c r="AW27" s="1"/>
      <c r="AX27" s="1"/>
      <c r="AY27" s="1"/>
      <c r="AZ27" s="1"/>
      <c r="BA27" s="1"/>
      <c r="BB27" s="1"/>
      <c r="BC27" s="1"/>
      <c r="BD27" s="1"/>
      <c r="BE27" s="1"/>
      <c r="BF27" s="1"/>
      <c r="BG27" s="1"/>
      <c r="BH27" s="1"/>
      <c r="BI27" s="1"/>
      <c r="BJ27" s="1"/>
      <c r="BK27" s="1"/>
      <c r="BL27" s="1"/>
      <c r="BM27" s="1"/>
      <c r="BN27" s="1"/>
    </row>
    <row r="28" spans="3:66" ht="15.75" customHeight="1">
      <c r="C28" s="4">
        <v>26</v>
      </c>
      <c r="D28" s="4"/>
      <c r="E28" s="19"/>
      <c r="F28" s="19"/>
      <c r="G28" s="19"/>
      <c r="H28" s="4"/>
      <c r="I28" s="4"/>
      <c r="J28" s="19"/>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19"/>
      <c r="AL28" s="4"/>
      <c r="AM28" s="4"/>
      <c r="AN28" s="19"/>
      <c r="AO28" s="4"/>
      <c r="AP28" s="4"/>
      <c r="AQ28" s="4"/>
      <c r="AR28" s="4"/>
      <c r="AS28" s="4"/>
      <c r="AT28" s="20"/>
      <c r="AU28" s="4"/>
      <c r="AV28" s="1"/>
      <c r="AW28" s="1"/>
      <c r="AX28" s="1"/>
      <c r="AY28" s="1"/>
      <c r="AZ28" s="1"/>
      <c r="BA28" s="1"/>
      <c r="BB28" s="1"/>
      <c r="BC28" s="1"/>
      <c r="BD28" s="1"/>
      <c r="BE28" s="1"/>
      <c r="BF28" s="1"/>
      <c r="BG28" s="1"/>
      <c r="BH28" s="1"/>
      <c r="BI28" s="1"/>
      <c r="BJ28" s="1"/>
      <c r="BK28" s="1"/>
      <c r="BL28" s="1"/>
      <c r="BM28" s="1"/>
      <c r="BN28" s="1"/>
    </row>
    <row r="29" spans="3:66" ht="15.75" customHeight="1">
      <c r="C29" s="19">
        <v>27</v>
      </c>
      <c r="D29" s="4"/>
      <c r="E29" s="19"/>
      <c r="F29" s="19"/>
      <c r="G29" s="19"/>
      <c r="H29" s="4"/>
      <c r="I29" s="4"/>
      <c r="J29" s="19"/>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19"/>
      <c r="AL29" s="4"/>
      <c r="AM29" s="4"/>
      <c r="AN29" s="19"/>
      <c r="AO29" s="4"/>
      <c r="AP29" s="4"/>
      <c r="AQ29" s="4"/>
      <c r="AR29" s="4"/>
      <c r="AS29" s="4"/>
      <c r="AT29" s="20"/>
      <c r="AU29" s="4"/>
      <c r="AV29" s="1"/>
      <c r="AW29" s="1"/>
      <c r="AX29" s="1"/>
      <c r="AY29" s="1"/>
      <c r="AZ29" s="1"/>
      <c r="BA29" s="1"/>
      <c r="BB29" s="1"/>
      <c r="BC29" s="1"/>
      <c r="BD29" s="1"/>
      <c r="BE29" s="1"/>
      <c r="BF29" s="1"/>
      <c r="BG29" s="1"/>
      <c r="BH29" s="1"/>
      <c r="BI29" s="1"/>
      <c r="BJ29" s="1"/>
      <c r="BK29" s="1"/>
      <c r="BL29" s="1"/>
      <c r="BM29" s="1"/>
      <c r="BN29" s="1"/>
    </row>
    <row r="30" spans="3:66" ht="15.75" customHeight="1">
      <c r="C30" s="4">
        <v>28</v>
      </c>
      <c r="D30" s="4"/>
      <c r="E30" s="19"/>
      <c r="F30" s="19"/>
      <c r="G30" s="19"/>
      <c r="H30" s="4"/>
      <c r="I30" s="4"/>
      <c r="J30" s="19"/>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19"/>
      <c r="AL30" s="4"/>
      <c r="AM30" s="4"/>
      <c r="AN30" s="19"/>
      <c r="AO30" s="4"/>
      <c r="AP30" s="4"/>
      <c r="AQ30" s="4"/>
      <c r="AR30" s="4"/>
      <c r="AS30" s="4"/>
      <c r="AT30" s="20"/>
      <c r="AU30" s="4"/>
      <c r="AV30" s="1"/>
      <c r="AW30" s="1"/>
      <c r="AX30" s="1"/>
      <c r="AY30" s="1"/>
      <c r="AZ30" s="1"/>
      <c r="BA30" s="1"/>
      <c r="BB30" s="1"/>
      <c r="BC30" s="1"/>
      <c r="BD30" s="1"/>
      <c r="BE30" s="1"/>
      <c r="BF30" s="1"/>
      <c r="BG30" s="1"/>
      <c r="BH30" s="1"/>
      <c r="BI30" s="1"/>
      <c r="BJ30" s="1"/>
      <c r="BK30" s="1"/>
      <c r="BL30" s="1"/>
      <c r="BM30" s="1"/>
      <c r="BN30" s="1"/>
    </row>
    <row r="31" spans="3:66" ht="15.75" customHeight="1">
      <c r="C31" s="19">
        <v>29</v>
      </c>
      <c r="D31" s="4"/>
      <c r="E31" s="19"/>
      <c r="F31" s="19"/>
      <c r="G31" s="19"/>
      <c r="H31" s="4"/>
      <c r="I31" s="4"/>
      <c r="J31" s="19"/>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19"/>
      <c r="AL31" s="4"/>
      <c r="AM31" s="4"/>
      <c r="AN31" s="19"/>
      <c r="AO31" s="4"/>
      <c r="AP31" s="4"/>
      <c r="AQ31" s="4"/>
      <c r="AR31" s="4"/>
      <c r="AS31" s="4"/>
      <c r="AT31" s="20"/>
      <c r="AU31" s="4"/>
      <c r="AV31" s="1"/>
      <c r="AW31" s="1"/>
      <c r="AX31" s="1"/>
      <c r="AY31" s="1"/>
      <c r="AZ31" s="1"/>
      <c r="BA31" s="1"/>
      <c r="BB31" s="1"/>
      <c r="BC31" s="1"/>
      <c r="BD31" s="1"/>
      <c r="BE31" s="1"/>
      <c r="BF31" s="1"/>
      <c r="BG31" s="1"/>
      <c r="BH31" s="1"/>
      <c r="BI31" s="1"/>
      <c r="BJ31" s="1"/>
      <c r="BK31" s="1"/>
      <c r="BL31" s="1"/>
      <c r="BM31" s="1"/>
      <c r="BN31" s="1"/>
    </row>
    <row r="32" spans="3:66" ht="15.75" customHeight="1">
      <c r="C32" s="4">
        <v>30</v>
      </c>
      <c r="D32" s="4"/>
      <c r="E32" s="19"/>
      <c r="F32" s="19"/>
      <c r="G32" s="19"/>
      <c r="H32" s="4"/>
      <c r="I32" s="4"/>
      <c r="J32" s="19"/>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19"/>
      <c r="AL32" s="4"/>
      <c r="AM32" s="4"/>
      <c r="AN32" s="19"/>
      <c r="AO32" s="4"/>
      <c r="AP32" s="4"/>
      <c r="AQ32" s="4"/>
      <c r="AR32" s="4"/>
      <c r="AS32" s="4"/>
      <c r="AT32" s="20"/>
      <c r="AU32" s="4"/>
      <c r="AV32" s="1"/>
      <c r="AW32" s="1"/>
      <c r="AX32" s="1"/>
      <c r="AY32" s="1"/>
      <c r="AZ32" s="1"/>
      <c r="BA32" s="1"/>
      <c r="BB32" s="1"/>
      <c r="BC32" s="1"/>
      <c r="BD32" s="1"/>
      <c r="BE32" s="1"/>
      <c r="BF32" s="1"/>
      <c r="BG32" s="1"/>
      <c r="BH32" s="1"/>
      <c r="BI32" s="1"/>
      <c r="BJ32" s="1"/>
      <c r="BK32" s="1"/>
      <c r="BL32" s="1"/>
      <c r="BM32" s="1"/>
      <c r="BN32" s="1"/>
    </row>
    <row r="33" spans="3:66" ht="15.75" customHeight="1">
      <c r="C33" s="19">
        <v>31</v>
      </c>
      <c r="D33" s="4"/>
      <c r="E33" s="19"/>
      <c r="F33" s="19"/>
      <c r="G33" s="19"/>
      <c r="H33" s="4"/>
      <c r="I33" s="4"/>
      <c r="J33" s="19"/>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19"/>
      <c r="AL33" s="4"/>
      <c r="AM33" s="4"/>
      <c r="AN33" s="19"/>
      <c r="AO33" s="4"/>
      <c r="AP33" s="4"/>
      <c r="AQ33" s="4"/>
      <c r="AR33" s="4"/>
      <c r="AS33" s="4"/>
      <c r="AT33" s="20"/>
      <c r="AU33" s="4"/>
      <c r="AV33" s="1"/>
      <c r="AW33" s="1"/>
      <c r="AX33" s="1"/>
      <c r="AY33" s="1"/>
      <c r="AZ33" s="1"/>
      <c r="BA33" s="1"/>
      <c r="BB33" s="1"/>
      <c r="BC33" s="1"/>
      <c r="BD33" s="1"/>
      <c r="BE33" s="1"/>
      <c r="BF33" s="1"/>
      <c r="BG33" s="1"/>
      <c r="BH33" s="1"/>
      <c r="BI33" s="1"/>
      <c r="BJ33" s="1"/>
      <c r="BK33" s="1"/>
      <c r="BL33" s="1"/>
      <c r="BM33" s="1"/>
      <c r="BN33" s="1"/>
    </row>
    <row r="34" spans="3:66" ht="15.75" customHeight="1">
      <c r="C34" s="4">
        <v>32</v>
      </c>
      <c r="D34" s="4"/>
      <c r="E34" s="19"/>
      <c r="F34" s="19"/>
      <c r="G34" s="19"/>
      <c r="H34" s="4"/>
      <c r="I34" s="4"/>
      <c r="J34" s="19"/>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19"/>
      <c r="AL34" s="4"/>
      <c r="AM34" s="4"/>
      <c r="AN34" s="19"/>
      <c r="AO34" s="4"/>
      <c r="AP34" s="4"/>
      <c r="AQ34" s="4"/>
      <c r="AR34" s="4"/>
      <c r="AS34" s="4"/>
      <c r="AT34" s="20"/>
      <c r="AU34" s="4"/>
      <c r="AV34" s="1"/>
      <c r="AW34" s="1"/>
      <c r="AX34" s="1"/>
      <c r="AY34" s="1"/>
      <c r="AZ34" s="1"/>
      <c r="BA34" s="1"/>
      <c r="BB34" s="1"/>
      <c r="BC34" s="1"/>
      <c r="BD34" s="1"/>
      <c r="BE34" s="1"/>
      <c r="BF34" s="1"/>
      <c r="BG34" s="1"/>
      <c r="BH34" s="1"/>
      <c r="BI34" s="1"/>
      <c r="BJ34" s="1"/>
      <c r="BK34" s="1"/>
      <c r="BL34" s="1"/>
      <c r="BM34" s="1"/>
      <c r="BN34" s="1"/>
    </row>
    <row r="35" spans="3:66" ht="15.75" customHeight="1">
      <c r="C35" s="19">
        <v>33</v>
      </c>
      <c r="D35" s="4"/>
      <c r="E35" s="19"/>
      <c r="F35" s="19"/>
      <c r="G35" s="19"/>
      <c r="H35" s="4"/>
      <c r="I35" s="4"/>
      <c r="J35" s="19"/>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19"/>
      <c r="AL35" s="4"/>
      <c r="AM35" s="4"/>
      <c r="AN35" s="19"/>
      <c r="AO35" s="4"/>
      <c r="AP35" s="4"/>
      <c r="AQ35" s="4"/>
      <c r="AR35" s="4"/>
      <c r="AS35" s="4"/>
      <c r="AT35" s="20"/>
      <c r="AU35" s="4"/>
      <c r="AV35" s="1"/>
      <c r="AW35" s="1"/>
      <c r="AX35" s="1"/>
      <c r="AY35" s="1"/>
      <c r="AZ35" s="1"/>
      <c r="BA35" s="1"/>
      <c r="BB35" s="1"/>
      <c r="BC35" s="1"/>
      <c r="BD35" s="1"/>
      <c r="BE35" s="1"/>
      <c r="BF35" s="1"/>
      <c r="BG35" s="1"/>
      <c r="BH35" s="1"/>
      <c r="BI35" s="1"/>
      <c r="BJ35" s="1"/>
      <c r="BK35" s="1"/>
      <c r="BL35" s="1"/>
      <c r="BM35" s="1"/>
      <c r="BN35" s="1"/>
    </row>
    <row r="36" spans="3:66" ht="15.75" customHeight="1">
      <c r="C36" s="4">
        <v>34</v>
      </c>
      <c r="D36" s="4"/>
      <c r="E36" s="19"/>
      <c r="F36" s="19"/>
      <c r="G36" s="19"/>
      <c r="H36" s="4"/>
      <c r="I36" s="4"/>
      <c r="J36" s="19"/>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19"/>
      <c r="AL36" s="4"/>
      <c r="AM36" s="4"/>
      <c r="AN36" s="19"/>
      <c r="AO36" s="4"/>
      <c r="AP36" s="4"/>
      <c r="AQ36" s="4"/>
      <c r="AR36" s="4"/>
      <c r="AS36" s="4"/>
      <c r="AT36" s="20"/>
      <c r="AU36" s="4"/>
      <c r="AV36" s="1"/>
      <c r="AW36" s="1"/>
      <c r="AX36" s="1"/>
      <c r="AY36" s="1"/>
      <c r="AZ36" s="1"/>
      <c r="BA36" s="1"/>
      <c r="BB36" s="1"/>
      <c r="BC36" s="1"/>
      <c r="BD36" s="1"/>
      <c r="BE36" s="1"/>
      <c r="BF36" s="1"/>
      <c r="BG36" s="1"/>
      <c r="BH36" s="1"/>
      <c r="BI36" s="1"/>
      <c r="BJ36" s="1"/>
      <c r="BK36" s="1"/>
      <c r="BL36" s="1"/>
      <c r="BM36" s="1"/>
      <c r="BN36" s="1"/>
    </row>
    <row r="37" spans="3:66" ht="15.75" customHeight="1">
      <c r="C37" s="19">
        <v>35</v>
      </c>
      <c r="D37" s="4"/>
      <c r="E37" s="19"/>
      <c r="F37" s="19"/>
      <c r="G37" s="19"/>
      <c r="H37" s="4"/>
      <c r="I37" s="4"/>
      <c r="J37" s="19"/>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19"/>
      <c r="AL37" s="4"/>
      <c r="AM37" s="4"/>
      <c r="AN37" s="19"/>
      <c r="AO37" s="4"/>
      <c r="AP37" s="4"/>
      <c r="AQ37" s="4"/>
      <c r="AR37" s="4"/>
      <c r="AS37" s="4"/>
      <c r="AT37" s="20"/>
      <c r="AU37" s="4"/>
      <c r="AV37" s="1"/>
      <c r="AW37" s="1"/>
      <c r="AX37" s="1"/>
      <c r="AY37" s="1"/>
      <c r="AZ37" s="1"/>
      <c r="BA37" s="1"/>
      <c r="BB37" s="1"/>
      <c r="BC37" s="1"/>
      <c r="BD37" s="1"/>
      <c r="BE37" s="1"/>
      <c r="BF37" s="1"/>
      <c r="BG37" s="1"/>
      <c r="BH37" s="1"/>
      <c r="BI37" s="1"/>
      <c r="BJ37" s="1"/>
      <c r="BK37" s="1"/>
      <c r="BL37" s="1"/>
      <c r="BM37" s="1"/>
      <c r="BN37" s="1"/>
    </row>
    <row r="38" spans="3:66" ht="15.75" customHeight="1">
      <c r="C38" s="4">
        <v>36</v>
      </c>
      <c r="D38" s="4"/>
      <c r="E38" s="19"/>
      <c r="F38" s="19"/>
      <c r="G38" s="19"/>
      <c r="H38" s="4"/>
      <c r="I38" s="4"/>
      <c r="J38" s="19"/>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19"/>
      <c r="AL38" s="4"/>
      <c r="AM38" s="4"/>
      <c r="AN38" s="19"/>
      <c r="AO38" s="4"/>
      <c r="AP38" s="4"/>
      <c r="AQ38" s="4"/>
      <c r="AR38" s="4"/>
      <c r="AS38" s="4"/>
      <c r="AT38" s="20"/>
      <c r="AU38" s="4"/>
      <c r="AV38" s="1"/>
      <c r="AW38" s="1"/>
      <c r="AX38" s="1"/>
      <c r="AY38" s="1"/>
      <c r="AZ38" s="1"/>
      <c r="BA38" s="1"/>
      <c r="BB38" s="1"/>
      <c r="BC38" s="1"/>
      <c r="BD38" s="1"/>
      <c r="BE38" s="1"/>
      <c r="BF38" s="1"/>
      <c r="BG38" s="1"/>
      <c r="BH38" s="1"/>
      <c r="BI38" s="1"/>
      <c r="BJ38" s="1"/>
      <c r="BK38" s="1"/>
      <c r="BL38" s="1"/>
      <c r="BM38" s="1"/>
      <c r="BN38" s="1"/>
    </row>
    <row r="39" spans="3:66" ht="15.75" customHeight="1">
      <c r="C39" s="19">
        <v>37</v>
      </c>
      <c r="D39" s="4"/>
      <c r="E39" s="19"/>
      <c r="F39" s="19"/>
      <c r="G39" s="19"/>
      <c r="H39" s="4"/>
      <c r="I39" s="4"/>
      <c r="J39" s="19"/>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19"/>
      <c r="AL39" s="4"/>
      <c r="AM39" s="4"/>
      <c r="AN39" s="19"/>
      <c r="AO39" s="4"/>
      <c r="AP39" s="4"/>
      <c r="AQ39" s="4"/>
      <c r="AR39" s="4"/>
      <c r="AS39" s="4"/>
      <c r="AT39" s="20"/>
      <c r="AU39" s="4"/>
      <c r="AV39" s="1"/>
      <c r="AW39" s="1"/>
      <c r="AX39" s="1"/>
      <c r="AY39" s="1"/>
      <c r="AZ39" s="1"/>
      <c r="BA39" s="1"/>
      <c r="BB39" s="1"/>
      <c r="BC39" s="1"/>
      <c r="BD39" s="1"/>
      <c r="BE39" s="1"/>
      <c r="BF39" s="1"/>
      <c r="BG39" s="1"/>
      <c r="BH39" s="1"/>
      <c r="BI39" s="1"/>
      <c r="BJ39" s="1"/>
      <c r="BK39" s="1"/>
      <c r="BL39" s="1"/>
      <c r="BM39" s="1"/>
      <c r="BN39" s="1"/>
    </row>
    <row r="40" spans="3:66" ht="15.75" customHeight="1">
      <c r="C40" s="4">
        <v>38</v>
      </c>
      <c r="D40" s="4"/>
      <c r="E40" s="19"/>
      <c r="F40" s="19"/>
      <c r="G40" s="19"/>
      <c r="H40" s="4"/>
      <c r="I40" s="4"/>
      <c r="J40" s="19"/>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19"/>
      <c r="AL40" s="4"/>
      <c r="AM40" s="4"/>
      <c r="AN40" s="19"/>
      <c r="AO40" s="4"/>
      <c r="AP40" s="4"/>
      <c r="AQ40" s="4"/>
      <c r="AR40" s="4"/>
      <c r="AS40" s="4"/>
      <c r="AT40" s="20"/>
      <c r="AU40" s="4"/>
      <c r="AV40" s="1"/>
      <c r="AW40" s="1"/>
      <c r="AX40" s="1"/>
      <c r="AY40" s="1"/>
      <c r="AZ40" s="1"/>
      <c r="BA40" s="1"/>
      <c r="BB40" s="1"/>
      <c r="BC40" s="1"/>
      <c r="BD40" s="1"/>
      <c r="BE40" s="1"/>
      <c r="BF40" s="1"/>
      <c r="BG40" s="1"/>
      <c r="BH40" s="1"/>
      <c r="BI40" s="1"/>
      <c r="BJ40" s="1"/>
      <c r="BK40" s="1"/>
      <c r="BL40" s="1"/>
      <c r="BM40" s="1"/>
      <c r="BN40" s="1"/>
    </row>
    <row r="41" spans="3:66" ht="15.75" customHeight="1">
      <c r="C41" s="19">
        <v>39</v>
      </c>
      <c r="D41" s="4"/>
      <c r="E41" s="19"/>
      <c r="F41" s="19"/>
      <c r="G41" s="19"/>
      <c r="H41" s="4"/>
      <c r="I41" s="4"/>
      <c r="J41" s="19"/>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19"/>
      <c r="AL41" s="4"/>
      <c r="AM41" s="4"/>
      <c r="AN41" s="19"/>
      <c r="AO41" s="4"/>
      <c r="AP41" s="4"/>
      <c r="AQ41" s="4"/>
      <c r="AR41" s="4"/>
      <c r="AS41" s="4"/>
      <c r="AT41" s="20"/>
      <c r="AU41" s="4"/>
      <c r="AV41" s="1"/>
      <c r="AW41" s="1"/>
      <c r="AX41" s="1"/>
      <c r="AY41" s="1"/>
      <c r="AZ41" s="1"/>
      <c r="BA41" s="1"/>
      <c r="BB41" s="1"/>
      <c r="BC41" s="1"/>
      <c r="BD41" s="1"/>
      <c r="BE41" s="1"/>
      <c r="BF41" s="1"/>
      <c r="BG41" s="1"/>
      <c r="BH41" s="1"/>
      <c r="BI41" s="1"/>
      <c r="BJ41" s="1"/>
      <c r="BK41" s="1"/>
      <c r="BL41" s="1"/>
      <c r="BM41" s="1"/>
      <c r="BN41" s="1"/>
    </row>
    <row r="42" spans="3:66" ht="15.75" customHeight="1">
      <c r="C42" s="4">
        <v>40</v>
      </c>
      <c r="D42" s="4"/>
      <c r="E42" s="19"/>
      <c r="F42" s="19"/>
      <c r="G42" s="19"/>
      <c r="H42" s="4"/>
      <c r="I42" s="4"/>
      <c r="J42" s="19"/>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19"/>
      <c r="AL42" s="4"/>
      <c r="AM42" s="4"/>
      <c r="AN42" s="19"/>
      <c r="AO42" s="4"/>
      <c r="AP42" s="4"/>
      <c r="AQ42" s="4"/>
      <c r="AR42" s="4"/>
      <c r="AS42" s="4"/>
      <c r="AT42" s="20"/>
      <c r="AU42" s="4"/>
      <c r="AV42" s="1"/>
      <c r="AW42" s="1"/>
      <c r="AX42" s="1"/>
      <c r="AY42" s="1"/>
      <c r="AZ42" s="1"/>
      <c r="BA42" s="1"/>
      <c r="BB42" s="1"/>
      <c r="BC42" s="1"/>
      <c r="BD42" s="1"/>
      <c r="BE42" s="1"/>
      <c r="BF42" s="1"/>
      <c r="BG42" s="1"/>
      <c r="BH42" s="1"/>
      <c r="BI42" s="1"/>
      <c r="BJ42" s="1"/>
      <c r="BK42" s="1"/>
      <c r="BL42" s="1"/>
      <c r="BM42" s="1"/>
      <c r="BN42" s="1"/>
    </row>
    <row r="43" spans="3:66" ht="15.75" customHeight="1">
      <c r="C43" s="19">
        <v>41</v>
      </c>
      <c r="D43" s="4"/>
      <c r="E43" s="19"/>
      <c r="F43" s="19"/>
      <c r="G43" s="19"/>
      <c r="H43" s="4"/>
      <c r="I43" s="4"/>
      <c r="J43" s="19"/>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19"/>
      <c r="AL43" s="4"/>
      <c r="AM43" s="4"/>
      <c r="AN43" s="19"/>
      <c r="AO43" s="4"/>
      <c r="AP43" s="4"/>
      <c r="AQ43" s="4"/>
      <c r="AR43" s="4"/>
      <c r="AS43" s="4"/>
      <c r="AT43" s="20"/>
      <c r="AU43" s="4"/>
      <c r="AV43" s="1"/>
      <c r="AW43" s="1"/>
      <c r="AX43" s="1"/>
      <c r="AY43" s="1"/>
      <c r="AZ43" s="1"/>
      <c r="BA43" s="1"/>
      <c r="BB43" s="1"/>
      <c r="BC43" s="1"/>
      <c r="BD43" s="1"/>
      <c r="BE43" s="1"/>
      <c r="BF43" s="1"/>
      <c r="BG43" s="1"/>
      <c r="BH43" s="1"/>
      <c r="BI43" s="1"/>
      <c r="BJ43" s="1"/>
      <c r="BK43" s="1"/>
      <c r="BL43" s="1"/>
      <c r="BM43" s="1"/>
      <c r="BN43" s="1"/>
    </row>
    <row r="44" spans="3:66" ht="15.75" customHeight="1">
      <c r="C44" s="4">
        <v>42</v>
      </c>
      <c r="D44" s="4"/>
      <c r="E44" s="19"/>
      <c r="F44" s="19"/>
      <c r="G44" s="19"/>
      <c r="H44" s="4"/>
      <c r="I44" s="4"/>
      <c r="J44" s="19"/>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19"/>
      <c r="AL44" s="4"/>
      <c r="AM44" s="4"/>
      <c r="AN44" s="19"/>
      <c r="AO44" s="4"/>
      <c r="AP44" s="4"/>
      <c r="AQ44" s="4"/>
      <c r="AR44" s="4"/>
      <c r="AS44" s="4"/>
      <c r="AT44" s="20"/>
      <c r="AU44" s="4"/>
      <c r="AV44" s="1"/>
      <c r="AW44" s="1"/>
      <c r="AX44" s="1"/>
      <c r="AY44" s="1"/>
      <c r="AZ44" s="1"/>
      <c r="BA44" s="1"/>
      <c r="BB44" s="1"/>
      <c r="BC44" s="1"/>
      <c r="BD44" s="1"/>
      <c r="BE44" s="1"/>
      <c r="BF44" s="1"/>
      <c r="BG44" s="1"/>
      <c r="BH44" s="1"/>
      <c r="BI44" s="1"/>
      <c r="BJ44" s="1"/>
      <c r="BK44" s="1"/>
      <c r="BL44" s="1"/>
      <c r="BM44" s="1"/>
      <c r="BN44" s="1"/>
    </row>
    <row r="45" spans="3:66" ht="15.75" customHeight="1">
      <c r="C45" s="19">
        <v>43</v>
      </c>
      <c r="D45" s="4"/>
      <c r="E45" s="19"/>
      <c r="F45" s="19"/>
      <c r="G45" s="19"/>
      <c r="H45" s="4"/>
      <c r="I45" s="4"/>
      <c r="J45" s="19"/>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19"/>
      <c r="AL45" s="4"/>
      <c r="AM45" s="4"/>
      <c r="AN45" s="19"/>
      <c r="AO45" s="4"/>
      <c r="AP45" s="4"/>
      <c r="AQ45" s="4"/>
      <c r="AR45" s="4"/>
      <c r="AS45" s="4"/>
      <c r="AT45" s="20"/>
      <c r="AU45" s="4"/>
      <c r="AV45" s="1"/>
      <c r="AW45" s="1"/>
      <c r="AX45" s="1"/>
      <c r="AY45" s="1"/>
      <c r="AZ45" s="1"/>
      <c r="BA45" s="1"/>
      <c r="BB45" s="1"/>
      <c r="BC45" s="1"/>
      <c r="BD45" s="1"/>
      <c r="BE45" s="1"/>
      <c r="BF45" s="1"/>
      <c r="BG45" s="1"/>
      <c r="BH45" s="1"/>
      <c r="BI45" s="1"/>
      <c r="BJ45" s="1"/>
      <c r="BK45" s="1"/>
      <c r="BL45" s="1"/>
      <c r="BM45" s="1"/>
      <c r="BN45" s="1"/>
    </row>
    <row r="46" spans="3:66" ht="15.75" customHeight="1">
      <c r="C46" s="4">
        <v>44</v>
      </c>
      <c r="D46" s="4"/>
      <c r="E46" s="19"/>
      <c r="F46" s="19"/>
      <c r="G46" s="19"/>
      <c r="H46" s="4"/>
      <c r="I46" s="4"/>
      <c r="J46" s="19"/>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19"/>
      <c r="AL46" s="4"/>
      <c r="AM46" s="4"/>
      <c r="AN46" s="19"/>
      <c r="AO46" s="4"/>
      <c r="AP46" s="4"/>
      <c r="AQ46" s="4"/>
      <c r="AR46" s="4"/>
      <c r="AS46" s="4"/>
      <c r="AT46" s="20"/>
      <c r="AU46" s="4"/>
      <c r="AV46" s="1"/>
      <c r="AW46" s="1"/>
      <c r="AX46" s="1"/>
      <c r="AY46" s="1"/>
      <c r="AZ46" s="1"/>
      <c r="BA46" s="1"/>
      <c r="BB46" s="1"/>
      <c r="BC46" s="1"/>
      <c r="BD46" s="1"/>
      <c r="BE46" s="1"/>
      <c r="BF46" s="1"/>
      <c r="BG46" s="1"/>
      <c r="BH46" s="1"/>
      <c r="BI46" s="1"/>
      <c r="BJ46" s="1"/>
      <c r="BK46" s="1"/>
      <c r="BL46" s="1"/>
      <c r="BM46" s="1"/>
      <c r="BN46" s="1"/>
    </row>
    <row r="47" spans="3:66" ht="15.75" customHeight="1">
      <c r="C47" s="19">
        <v>45</v>
      </c>
      <c r="D47" s="4"/>
      <c r="E47" s="19"/>
      <c r="F47" s="19"/>
      <c r="G47" s="19"/>
      <c r="H47" s="4"/>
      <c r="I47" s="4"/>
      <c r="J47" s="19"/>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19"/>
      <c r="AL47" s="4"/>
      <c r="AM47" s="4"/>
      <c r="AN47" s="19"/>
      <c r="AO47" s="4"/>
      <c r="AP47" s="4"/>
      <c r="AQ47" s="4"/>
      <c r="AR47" s="4"/>
      <c r="AS47" s="4"/>
      <c r="AT47" s="20"/>
      <c r="AU47" s="4"/>
      <c r="AV47" s="1"/>
      <c r="AW47" s="1"/>
      <c r="AX47" s="1"/>
      <c r="AY47" s="1"/>
      <c r="AZ47" s="1"/>
      <c r="BA47" s="1"/>
      <c r="BB47" s="1"/>
      <c r="BC47" s="1"/>
      <c r="BD47" s="1"/>
      <c r="BE47" s="1"/>
      <c r="BF47" s="1"/>
      <c r="BG47" s="1"/>
      <c r="BH47" s="1"/>
      <c r="BI47" s="1"/>
      <c r="BJ47" s="1"/>
      <c r="BK47" s="1"/>
      <c r="BL47" s="1"/>
      <c r="BM47" s="1"/>
      <c r="BN47" s="1"/>
    </row>
    <row r="48" spans="3:66" ht="15.75" customHeight="1">
      <c r="C48" s="4">
        <v>46</v>
      </c>
      <c r="D48" s="4"/>
      <c r="E48" s="19"/>
      <c r="F48" s="19"/>
      <c r="G48" s="19"/>
      <c r="H48" s="4"/>
      <c r="I48" s="4"/>
      <c r="J48" s="19"/>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19"/>
      <c r="AL48" s="4"/>
      <c r="AM48" s="4"/>
      <c r="AN48" s="19"/>
      <c r="AO48" s="4"/>
      <c r="AP48" s="4"/>
      <c r="AQ48" s="4"/>
      <c r="AR48" s="4"/>
      <c r="AS48" s="4"/>
      <c r="AT48" s="20"/>
      <c r="AU48" s="4"/>
      <c r="AV48" s="1"/>
      <c r="AW48" s="1"/>
      <c r="AX48" s="1"/>
      <c r="AY48" s="1"/>
      <c r="AZ48" s="1"/>
      <c r="BA48" s="1"/>
      <c r="BB48" s="1"/>
      <c r="BC48" s="1"/>
      <c r="BD48" s="1"/>
      <c r="BE48" s="1"/>
      <c r="BF48" s="1"/>
      <c r="BG48" s="1"/>
      <c r="BH48" s="1"/>
      <c r="BI48" s="1"/>
      <c r="BJ48" s="1"/>
      <c r="BK48" s="1"/>
      <c r="BL48" s="1"/>
      <c r="BM48" s="1"/>
      <c r="BN48" s="1"/>
    </row>
    <row r="49" spans="3:66" ht="15.75" customHeight="1">
      <c r="C49" s="19">
        <v>47</v>
      </c>
      <c r="D49" s="4"/>
      <c r="E49" s="19"/>
      <c r="F49" s="19"/>
      <c r="G49" s="19"/>
      <c r="H49" s="4"/>
      <c r="I49" s="4"/>
      <c r="J49" s="19"/>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19"/>
      <c r="AL49" s="4"/>
      <c r="AM49" s="4"/>
      <c r="AN49" s="19"/>
      <c r="AO49" s="4"/>
      <c r="AP49" s="4"/>
      <c r="AQ49" s="4"/>
      <c r="AR49" s="4"/>
      <c r="AS49" s="4"/>
      <c r="AT49" s="20"/>
      <c r="AU49" s="4"/>
      <c r="AV49" s="1"/>
      <c r="AW49" s="1"/>
      <c r="AX49" s="1"/>
      <c r="AY49" s="1"/>
      <c r="AZ49" s="1"/>
      <c r="BA49" s="1"/>
      <c r="BB49" s="1"/>
      <c r="BC49" s="1"/>
      <c r="BD49" s="1"/>
      <c r="BE49" s="1"/>
      <c r="BF49" s="1"/>
      <c r="BG49" s="1"/>
      <c r="BH49" s="1"/>
      <c r="BI49" s="1"/>
      <c r="BJ49" s="1"/>
      <c r="BK49" s="1"/>
      <c r="BL49" s="1"/>
      <c r="BM49" s="1"/>
      <c r="BN49" s="1"/>
    </row>
    <row r="50" spans="3:66" ht="15.75" customHeight="1">
      <c r="C50" s="4">
        <v>48</v>
      </c>
      <c r="D50" s="4"/>
      <c r="E50" s="19"/>
      <c r="F50" s="19"/>
      <c r="G50" s="19"/>
      <c r="H50" s="4"/>
      <c r="I50" s="4"/>
      <c r="J50" s="19"/>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19"/>
      <c r="AL50" s="4"/>
      <c r="AM50" s="4"/>
      <c r="AN50" s="19"/>
      <c r="AO50" s="4"/>
      <c r="AP50" s="4"/>
      <c r="AQ50" s="4"/>
      <c r="AR50" s="4"/>
      <c r="AS50" s="4"/>
      <c r="AT50" s="20"/>
      <c r="AU50" s="4"/>
      <c r="AV50" s="1"/>
      <c r="AW50" s="1"/>
      <c r="AX50" s="1"/>
      <c r="AY50" s="1"/>
      <c r="AZ50" s="1"/>
      <c r="BA50" s="1"/>
      <c r="BB50" s="1"/>
      <c r="BC50" s="1"/>
      <c r="BD50" s="1"/>
      <c r="BE50" s="1"/>
      <c r="BF50" s="1"/>
      <c r="BG50" s="1"/>
      <c r="BH50" s="1"/>
      <c r="BI50" s="1"/>
      <c r="BJ50" s="1"/>
      <c r="BK50" s="1"/>
      <c r="BL50" s="1"/>
      <c r="BM50" s="1"/>
      <c r="BN50" s="1"/>
    </row>
    <row r="51" spans="3:66" ht="15.75" customHeight="1">
      <c r="C51" s="19">
        <v>49</v>
      </c>
      <c r="D51" s="4"/>
      <c r="E51" s="19"/>
      <c r="F51" s="19"/>
      <c r="G51" s="19"/>
      <c r="H51" s="4"/>
      <c r="I51" s="4"/>
      <c r="J51" s="19"/>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19"/>
      <c r="AL51" s="4"/>
      <c r="AM51" s="4"/>
      <c r="AN51" s="19"/>
      <c r="AO51" s="4"/>
      <c r="AP51" s="4"/>
      <c r="AQ51" s="4"/>
      <c r="AR51" s="4"/>
      <c r="AS51" s="4"/>
      <c r="AT51" s="20"/>
      <c r="AU51" s="4"/>
      <c r="AV51" s="1"/>
      <c r="AW51" s="1"/>
      <c r="AX51" s="1"/>
      <c r="AY51" s="1"/>
      <c r="AZ51" s="1"/>
      <c r="BA51" s="1"/>
      <c r="BB51" s="1"/>
      <c r="BC51" s="1"/>
      <c r="BD51" s="1"/>
      <c r="BE51" s="1"/>
      <c r="BF51" s="1"/>
      <c r="BG51" s="1"/>
      <c r="BH51" s="1"/>
      <c r="BI51" s="1"/>
      <c r="BJ51" s="1"/>
      <c r="BK51" s="1"/>
      <c r="BL51" s="1"/>
      <c r="BM51" s="1"/>
      <c r="BN51" s="1"/>
    </row>
    <row r="52" spans="3:66" ht="15.75" customHeight="1">
      <c r="C52" s="4">
        <v>50</v>
      </c>
      <c r="D52" s="4"/>
      <c r="E52" s="19"/>
      <c r="F52" s="19"/>
      <c r="G52" s="19"/>
      <c r="H52" s="4"/>
      <c r="I52" s="4"/>
      <c r="J52" s="19"/>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19"/>
      <c r="AL52" s="4"/>
      <c r="AM52" s="4"/>
      <c r="AN52" s="19"/>
      <c r="AO52" s="4"/>
      <c r="AP52" s="4"/>
      <c r="AQ52" s="4"/>
      <c r="AR52" s="4"/>
      <c r="AS52" s="4"/>
      <c r="AT52" s="20"/>
      <c r="AU52" s="4"/>
      <c r="AV52" s="1"/>
      <c r="AW52" s="1"/>
      <c r="AX52" s="1"/>
      <c r="AY52" s="1"/>
      <c r="AZ52" s="1"/>
      <c r="BA52" s="1"/>
      <c r="BB52" s="1"/>
      <c r="BC52" s="1"/>
      <c r="BD52" s="1"/>
      <c r="BE52" s="1"/>
      <c r="BF52" s="1"/>
      <c r="BG52" s="1"/>
      <c r="BH52" s="1"/>
      <c r="BI52" s="1"/>
      <c r="BJ52" s="1"/>
      <c r="BK52" s="1"/>
      <c r="BL52" s="1"/>
      <c r="BM52" s="1"/>
      <c r="BN52" s="1"/>
    </row>
    <row r="53" spans="3:66" ht="15.75" customHeight="1">
      <c r="C53" s="19">
        <v>51</v>
      </c>
      <c r="D53" s="4"/>
      <c r="E53" s="19"/>
      <c r="F53" s="19"/>
      <c r="G53" s="19"/>
      <c r="H53" s="4"/>
      <c r="I53" s="4"/>
      <c r="J53" s="19"/>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19"/>
      <c r="AL53" s="4"/>
      <c r="AM53" s="4"/>
      <c r="AN53" s="19"/>
      <c r="AO53" s="4"/>
      <c r="AP53" s="4"/>
      <c r="AQ53" s="4"/>
      <c r="AR53" s="4"/>
      <c r="AS53" s="4"/>
      <c r="AT53" s="20"/>
      <c r="AU53" s="4"/>
      <c r="AV53" s="1"/>
      <c r="AW53" s="1"/>
      <c r="AX53" s="1"/>
      <c r="AY53" s="1"/>
      <c r="AZ53" s="1"/>
      <c r="BA53" s="1"/>
      <c r="BB53" s="1"/>
      <c r="BC53" s="1"/>
      <c r="BD53" s="1"/>
      <c r="BE53" s="1"/>
      <c r="BF53" s="1"/>
      <c r="BG53" s="1"/>
      <c r="BH53" s="1"/>
      <c r="BI53" s="1"/>
      <c r="BJ53" s="1"/>
      <c r="BK53" s="1"/>
      <c r="BL53" s="1"/>
      <c r="BM53" s="1"/>
      <c r="BN53" s="1"/>
    </row>
    <row r="54" spans="3:66" ht="15.75" customHeight="1">
      <c r="C54" s="4">
        <v>52</v>
      </c>
      <c r="D54" s="4"/>
      <c r="E54" s="19"/>
      <c r="F54" s="19"/>
      <c r="G54" s="19"/>
      <c r="H54" s="4"/>
      <c r="I54" s="4"/>
      <c r="J54" s="19"/>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19"/>
      <c r="AL54" s="4"/>
      <c r="AM54" s="4"/>
      <c r="AN54" s="19"/>
      <c r="AO54" s="4"/>
      <c r="AP54" s="4"/>
      <c r="AQ54" s="4"/>
      <c r="AR54" s="4"/>
      <c r="AS54" s="4"/>
      <c r="AT54" s="20"/>
      <c r="AU54" s="4"/>
      <c r="AV54" s="1"/>
      <c r="AW54" s="1"/>
      <c r="AX54" s="1"/>
      <c r="AY54" s="1"/>
      <c r="AZ54" s="1"/>
      <c r="BA54" s="1"/>
      <c r="BB54" s="1"/>
      <c r="BC54" s="1"/>
      <c r="BD54" s="1"/>
      <c r="BE54" s="1"/>
      <c r="BF54" s="1"/>
      <c r="BG54" s="1"/>
      <c r="BH54" s="1"/>
      <c r="BI54" s="1"/>
      <c r="BJ54" s="1"/>
      <c r="BK54" s="1"/>
      <c r="BL54" s="1"/>
      <c r="BM54" s="1"/>
      <c r="BN54" s="1"/>
    </row>
    <row r="55" spans="3:66" ht="15.75" customHeight="1">
      <c r="C55" s="19">
        <v>53</v>
      </c>
      <c r="D55" s="4"/>
      <c r="E55" s="19"/>
      <c r="F55" s="19"/>
      <c r="G55" s="19"/>
      <c r="H55" s="4"/>
      <c r="I55" s="4"/>
      <c r="J55" s="19"/>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19"/>
      <c r="AL55" s="4"/>
      <c r="AM55" s="4"/>
      <c r="AN55" s="19"/>
      <c r="AO55" s="4"/>
      <c r="AP55" s="4"/>
      <c r="AQ55" s="4"/>
      <c r="AR55" s="4"/>
      <c r="AS55" s="4"/>
      <c r="AT55" s="20"/>
      <c r="AU55" s="4"/>
      <c r="AV55" s="1"/>
      <c r="AW55" s="1"/>
      <c r="AX55" s="1"/>
      <c r="AY55" s="1"/>
      <c r="AZ55" s="1"/>
      <c r="BA55" s="1"/>
      <c r="BB55" s="1"/>
      <c r="BC55" s="1"/>
      <c r="BD55" s="1"/>
      <c r="BE55" s="1"/>
      <c r="BF55" s="1"/>
      <c r="BG55" s="1"/>
      <c r="BH55" s="1"/>
      <c r="BI55" s="1"/>
      <c r="BJ55" s="1"/>
      <c r="BK55" s="1"/>
      <c r="BL55" s="1"/>
      <c r="BM55" s="1"/>
      <c r="BN55" s="1"/>
    </row>
    <row r="56" spans="3:66" ht="15.75" customHeight="1">
      <c r="C56" s="4">
        <v>54</v>
      </c>
      <c r="D56" s="4"/>
      <c r="E56" s="19"/>
      <c r="F56" s="19"/>
      <c r="G56" s="19"/>
      <c r="H56" s="4"/>
      <c r="I56" s="4"/>
      <c r="J56" s="19"/>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19"/>
      <c r="AL56" s="4"/>
      <c r="AM56" s="4"/>
      <c r="AN56" s="19"/>
      <c r="AO56" s="4"/>
      <c r="AP56" s="4"/>
      <c r="AQ56" s="4"/>
      <c r="AR56" s="4"/>
      <c r="AS56" s="4"/>
      <c r="AT56" s="20"/>
      <c r="AU56" s="4"/>
      <c r="AV56" s="1"/>
      <c r="AW56" s="1"/>
      <c r="AX56" s="1"/>
      <c r="AY56" s="1"/>
      <c r="AZ56" s="1"/>
      <c r="BA56" s="1"/>
      <c r="BB56" s="1"/>
      <c r="BC56" s="1"/>
      <c r="BD56" s="1"/>
      <c r="BE56" s="1"/>
      <c r="BF56" s="1"/>
      <c r="BG56" s="1"/>
      <c r="BH56" s="1"/>
      <c r="BI56" s="1"/>
      <c r="BJ56" s="1"/>
      <c r="BK56" s="1"/>
      <c r="BL56" s="1"/>
      <c r="BM56" s="1"/>
      <c r="BN56" s="1"/>
    </row>
    <row r="57" spans="3:66" ht="15.75" customHeight="1">
      <c r="C57" s="19">
        <v>55</v>
      </c>
      <c r="D57" s="4"/>
      <c r="E57" s="19"/>
      <c r="F57" s="19"/>
      <c r="G57" s="19"/>
      <c r="H57" s="4"/>
      <c r="I57" s="4"/>
      <c r="J57" s="19"/>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19"/>
      <c r="AL57" s="4"/>
      <c r="AM57" s="4"/>
      <c r="AN57" s="19"/>
      <c r="AO57" s="4"/>
      <c r="AP57" s="4"/>
      <c r="AQ57" s="4"/>
      <c r="AR57" s="4"/>
      <c r="AS57" s="4"/>
      <c r="AT57" s="20"/>
      <c r="AU57" s="4"/>
      <c r="AV57" s="1"/>
      <c r="AW57" s="1"/>
      <c r="AX57" s="1"/>
      <c r="AY57" s="1"/>
      <c r="AZ57" s="1"/>
      <c r="BA57" s="1"/>
      <c r="BB57" s="1"/>
      <c r="BC57" s="1"/>
      <c r="BD57" s="1"/>
      <c r="BE57" s="1"/>
      <c r="BF57" s="1"/>
      <c r="BG57" s="1"/>
      <c r="BH57" s="1"/>
      <c r="BI57" s="1"/>
      <c r="BJ57" s="1"/>
      <c r="BK57" s="1"/>
      <c r="BL57" s="1"/>
      <c r="BM57" s="1"/>
      <c r="BN57" s="1"/>
    </row>
    <row r="58" spans="3:66" ht="15.75" customHeight="1">
      <c r="C58" s="4">
        <v>56</v>
      </c>
      <c r="D58" s="4"/>
      <c r="E58" s="19"/>
      <c r="F58" s="19"/>
      <c r="G58" s="19"/>
      <c r="H58" s="4"/>
      <c r="I58" s="4"/>
      <c r="J58" s="19"/>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19"/>
      <c r="AL58" s="4"/>
      <c r="AM58" s="4"/>
      <c r="AN58" s="19"/>
      <c r="AO58" s="4"/>
      <c r="AP58" s="4"/>
      <c r="AQ58" s="4"/>
      <c r="AR58" s="4"/>
      <c r="AS58" s="4"/>
      <c r="AT58" s="20"/>
      <c r="AU58" s="4"/>
      <c r="AV58" s="1"/>
      <c r="AW58" s="1"/>
      <c r="AX58" s="1"/>
      <c r="AY58" s="1"/>
      <c r="AZ58" s="1"/>
      <c r="BA58" s="1"/>
      <c r="BB58" s="1"/>
      <c r="BC58" s="1"/>
      <c r="BD58" s="1"/>
      <c r="BE58" s="1"/>
      <c r="BF58" s="1"/>
      <c r="BG58" s="1"/>
      <c r="BH58" s="1"/>
      <c r="BI58" s="1"/>
      <c r="BJ58" s="1"/>
      <c r="BK58" s="1"/>
      <c r="BL58" s="1"/>
      <c r="BM58" s="1"/>
      <c r="BN58" s="1"/>
    </row>
    <row r="59" spans="3:66" ht="15.75" customHeight="1">
      <c r="C59" s="4">
        <v>57</v>
      </c>
      <c r="D59" s="4"/>
      <c r="E59" s="19"/>
      <c r="F59" s="19"/>
      <c r="G59" s="19"/>
      <c r="H59" s="4"/>
      <c r="I59" s="4"/>
      <c r="J59" s="19"/>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19"/>
      <c r="AL59" s="4"/>
      <c r="AM59" s="4"/>
      <c r="AN59" s="19"/>
      <c r="AO59" s="4"/>
      <c r="AP59" s="4"/>
      <c r="AQ59" s="4"/>
      <c r="AR59" s="4"/>
      <c r="AS59" s="4"/>
      <c r="AT59" s="20"/>
      <c r="AU59" s="4"/>
      <c r="AV59" s="1"/>
      <c r="AW59" s="1"/>
      <c r="AX59" s="1"/>
      <c r="AY59" s="1"/>
      <c r="AZ59" s="1"/>
      <c r="BA59" s="1"/>
      <c r="BB59" s="1"/>
      <c r="BC59" s="1"/>
      <c r="BD59" s="1"/>
      <c r="BE59" s="1"/>
      <c r="BF59" s="1"/>
      <c r="BG59" s="1"/>
      <c r="BH59" s="1"/>
      <c r="BI59" s="1"/>
      <c r="BJ59" s="1"/>
      <c r="BK59" s="1"/>
      <c r="BL59" s="1"/>
      <c r="BM59" s="1"/>
      <c r="BN59" s="1"/>
    </row>
    <row r="60" spans="3:66" ht="15.75" customHeight="1">
      <c r="C60" s="19">
        <v>58</v>
      </c>
      <c r="D60" s="4"/>
      <c r="E60" s="19"/>
      <c r="F60" s="19"/>
      <c r="G60" s="19"/>
      <c r="H60" s="4"/>
      <c r="I60" s="4"/>
      <c r="J60" s="19"/>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19"/>
      <c r="AL60" s="4"/>
      <c r="AM60" s="4"/>
      <c r="AN60" s="19"/>
      <c r="AO60" s="4"/>
      <c r="AP60" s="4"/>
      <c r="AQ60" s="4"/>
      <c r="AR60" s="4"/>
      <c r="AS60" s="4"/>
      <c r="AT60" s="20"/>
      <c r="AU60" s="4"/>
      <c r="AV60" s="1"/>
      <c r="AW60" s="1"/>
      <c r="AX60" s="1"/>
      <c r="AY60" s="1"/>
      <c r="AZ60" s="1"/>
      <c r="BA60" s="1"/>
      <c r="BB60" s="1"/>
      <c r="BC60" s="1"/>
      <c r="BD60" s="1"/>
      <c r="BE60" s="1"/>
      <c r="BF60" s="1"/>
      <c r="BG60" s="1"/>
      <c r="BH60" s="1"/>
      <c r="BI60" s="1"/>
      <c r="BJ60" s="1"/>
      <c r="BK60" s="1"/>
      <c r="BL60" s="1"/>
      <c r="BM60" s="1"/>
      <c r="BN60" s="1"/>
    </row>
    <row r="61" spans="3:66" ht="15.75" customHeight="1">
      <c r="C61" s="4">
        <v>59</v>
      </c>
      <c r="D61" s="4"/>
      <c r="E61" s="19"/>
      <c r="F61" s="19"/>
      <c r="G61" s="19"/>
      <c r="H61" s="4"/>
      <c r="I61" s="4"/>
      <c r="J61" s="19"/>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19"/>
      <c r="AL61" s="4"/>
      <c r="AM61" s="4"/>
      <c r="AN61" s="19"/>
      <c r="AO61" s="4"/>
      <c r="AP61" s="4"/>
      <c r="AQ61" s="4"/>
      <c r="AR61" s="4"/>
      <c r="AS61" s="4"/>
      <c r="AT61" s="20"/>
      <c r="AU61" s="4"/>
      <c r="AV61" s="1"/>
      <c r="AW61" s="1"/>
      <c r="AX61" s="1"/>
      <c r="AY61" s="1"/>
      <c r="AZ61" s="1"/>
      <c r="BA61" s="1"/>
      <c r="BB61" s="1"/>
      <c r="BC61" s="1"/>
      <c r="BD61" s="1"/>
      <c r="BE61" s="1"/>
      <c r="BF61" s="1"/>
      <c r="BG61" s="1"/>
      <c r="BH61" s="1"/>
      <c r="BI61" s="1"/>
      <c r="BJ61" s="1"/>
      <c r="BK61" s="1"/>
      <c r="BL61" s="1"/>
      <c r="BM61" s="1"/>
      <c r="BN61" s="1"/>
    </row>
    <row r="62" spans="3:66" ht="15.75" customHeight="1">
      <c r="C62" s="4">
        <v>60</v>
      </c>
      <c r="D62" s="4"/>
      <c r="E62" s="19"/>
      <c r="F62" s="19"/>
      <c r="G62" s="19"/>
      <c r="H62" s="4"/>
      <c r="I62" s="4"/>
      <c r="J62" s="19"/>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19"/>
      <c r="AL62" s="4"/>
      <c r="AM62" s="4"/>
      <c r="AN62" s="19"/>
      <c r="AO62" s="4"/>
      <c r="AP62" s="4"/>
      <c r="AQ62" s="4"/>
      <c r="AR62" s="4"/>
      <c r="AS62" s="4"/>
      <c r="AT62" s="20"/>
      <c r="AU62" s="4"/>
      <c r="AV62" s="1"/>
      <c r="AW62" s="1"/>
      <c r="AX62" s="1"/>
      <c r="AY62" s="1"/>
      <c r="AZ62" s="1"/>
      <c r="BA62" s="1"/>
      <c r="BB62" s="1"/>
      <c r="BC62" s="1"/>
      <c r="BD62" s="1"/>
      <c r="BE62" s="1"/>
      <c r="BF62" s="1"/>
      <c r="BG62" s="1"/>
      <c r="BH62" s="1"/>
      <c r="BI62" s="1"/>
      <c r="BJ62" s="1"/>
      <c r="BK62" s="1"/>
      <c r="BL62" s="1"/>
      <c r="BM62" s="1"/>
      <c r="BN62" s="1"/>
    </row>
    <row r="63" spans="3:66" ht="15.75" customHeight="1">
      <c r="C63" s="19">
        <v>61</v>
      </c>
      <c r="D63" s="4"/>
      <c r="E63" s="19"/>
      <c r="F63" s="19"/>
      <c r="G63" s="19"/>
      <c r="H63" s="4"/>
      <c r="I63" s="4"/>
      <c r="J63" s="19"/>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19"/>
      <c r="AL63" s="4"/>
      <c r="AM63" s="4"/>
      <c r="AN63" s="19"/>
      <c r="AO63" s="4"/>
      <c r="AP63" s="4"/>
      <c r="AQ63" s="4"/>
      <c r="AR63" s="4"/>
      <c r="AS63" s="4"/>
      <c r="AT63" s="20"/>
      <c r="AU63" s="4"/>
      <c r="AV63" s="1"/>
      <c r="AW63" s="1"/>
      <c r="AX63" s="1"/>
      <c r="AY63" s="1"/>
      <c r="AZ63" s="1"/>
      <c r="BA63" s="1"/>
      <c r="BB63" s="1"/>
      <c r="BC63" s="1"/>
      <c r="BD63" s="1"/>
      <c r="BE63" s="1"/>
      <c r="BF63" s="1"/>
      <c r="BG63" s="1"/>
      <c r="BH63" s="1"/>
      <c r="BI63" s="1"/>
      <c r="BJ63" s="1"/>
      <c r="BK63" s="1"/>
      <c r="BL63" s="1"/>
      <c r="BM63" s="1"/>
      <c r="BN63" s="1"/>
    </row>
    <row r="64" spans="3:66" ht="15.75" customHeight="1">
      <c r="C64" s="4">
        <v>62</v>
      </c>
      <c r="D64" s="4"/>
      <c r="E64" s="19"/>
      <c r="F64" s="19"/>
      <c r="G64" s="19"/>
      <c r="H64" s="4"/>
      <c r="I64" s="4"/>
      <c r="J64" s="19"/>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19"/>
      <c r="AL64" s="4"/>
      <c r="AM64" s="4"/>
      <c r="AN64" s="19"/>
      <c r="AO64" s="4"/>
      <c r="AP64" s="4"/>
      <c r="AQ64" s="4"/>
      <c r="AR64" s="4"/>
      <c r="AS64" s="4"/>
      <c r="AT64" s="20"/>
      <c r="AU64" s="4"/>
      <c r="AV64" s="1"/>
      <c r="AW64" s="1"/>
      <c r="AX64" s="1"/>
      <c r="AY64" s="1"/>
      <c r="AZ64" s="1"/>
      <c r="BA64" s="1"/>
      <c r="BB64" s="1"/>
      <c r="BC64" s="1"/>
      <c r="BD64" s="1"/>
      <c r="BE64" s="1"/>
      <c r="BF64" s="1"/>
      <c r="BG64" s="1"/>
      <c r="BH64" s="1"/>
      <c r="BI64" s="1"/>
      <c r="BJ64" s="1"/>
      <c r="BK64" s="1"/>
      <c r="BL64" s="1"/>
      <c r="BM64" s="1"/>
      <c r="BN64" s="1"/>
    </row>
    <row r="65" spans="3:66" ht="15.75" customHeight="1">
      <c r="C65" s="4">
        <v>63</v>
      </c>
      <c r="D65" s="4"/>
      <c r="E65" s="19"/>
      <c r="F65" s="19"/>
      <c r="G65" s="19"/>
      <c r="H65" s="4"/>
      <c r="I65" s="4"/>
      <c r="J65" s="19"/>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19"/>
      <c r="AL65" s="4"/>
      <c r="AM65" s="4"/>
      <c r="AN65" s="19"/>
      <c r="AO65" s="4"/>
      <c r="AP65" s="4"/>
      <c r="AQ65" s="4"/>
      <c r="AR65" s="4"/>
      <c r="AS65" s="4"/>
      <c r="AT65" s="20"/>
      <c r="AU65" s="4"/>
      <c r="AV65" s="1"/>
      <c r="AW65" s="1"/>
      <c r="AX65" s="1"/>
      <c r="AY65" s="1"/>
      <c r="AZ65" s="1"/>
      <c r="BA65" s="1"/>
      <c r="BB65" s="1"/>
      <c r="BC65" s="1"/>
      <c r="BD65" s="1"/>
      <c r="BE65" s="1"/>
      <c r="BF65" s="1"/>
      <c r="BG65" s="1"/>
      <c r="BH65" s="1"/>
      <c r="BI65" s="1"/>
      <c r="BJ65" s="1"/>
      <c r="BK65" s="1"/>
      <c r="BL65" s="1"/>
      <c r="BM65" s="1"/>
      <c r="BN65" s="1"/>
    </row>
    <row r="66" spans="3:66" ht="15.75" customHeight="1">
      <c r="C66" s="19">
        <v>64</v>
      </c>
      <c r="D66" s="4"/>
      <c r="E66" s="19"/>
      <c r="F66" s="19"/>
      <c r="G66" s="19"/>
      <c r="H66" s="4"/>
      <c r="I66" s="4"/>
      <c r="J66" s="19"/>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19"/>
      <c r="AL66" s="4"/>
      <c r="AM66" s="4"/>
      <c r="AN66" s="19"/>
      <c r="AO66" s="4"/>
      <c r="AP66" s="4"/>
      <c r="AQ66" s="4"/>
      <c r="AR66" s="4"/>
      <c r="AS66" s="4"/>
      <c r="AT66" s="20"/>
      <c r="AU66" s="4"/>
      <c r="AV66" s="1"/>
      <c r="AW66" s="1"/>
      <c r="AX66" s="1"/>
      <c r="AY66" s="1"/>
      <c r="AZ66" s="1"/>
      <c r="BA66" s="1"/>
      <c r="BB66" s="1"/>
      <c r="BC66" s="1"/>
      <c r="BD66" s="1"/>
      <c r="BE66" s="1"/>
      <c r="BF66" s="1"/>
      <c r="BG66" s="1"/>
      <c r="BH66" s="1"/>
      <c r="BI66" s="1"/>
      <c r="BJ66" s="1"/>
      <c r="BK66" s="1"/>
      <c r="BL66" s="1"/>
      <c r="BM66" s="1"/>
      <c r="BN66" s="1"/>
    </row>
    <row r="67" spans="3:66" ht="15.75" customHeight="1">
      <c r="C67" s="4">
        <v>65</v>
      </c>
      <c r="D67" s="4"/>
      <c r="E67" s="19"/>
      <c r="F67" s="19"/>
      <c r="G67" s="19"/>
      <c r="H67" s="4"/>
      <c r="I67" s="4"/>
      <c r="J67" s="19"/>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19"/>
      <c r="AL67" s="4"/>
      <c r="AM67" s="4"/>
      <c r="AN67" s="19"/>
      <c r="AO67" s="4"/>
      <c r="AP67" s="4"/>
      <c r="AQ67" s="4"/>
      <c r="AR67" s="4"/>
      <c r="AS67" s="4"/>
      <c r="AT67" s="20"/>
      <c r="AU67" s="4"/>
      <c r="AV67" s="1"/>
      <c r="AW67" s="1"/>
      <c r="AX67" s="1"/>
      <c r="AY67" s="1"/>
      <c r="AZ67" s="1"/>
      <c r="BA67" s="1"/>
      <c r="BB67" s="1"/>
      <c r="BC67" s="1"/>
      <c r="BD67" s="1"/>
      <c r="BE67" s="1"/>
      <c r="BF67" s="1"/>
      <c r="BG67" s="1"/>
      <c r="BH67" s="1"/>
      <c r="BI67" s="1"/>
      <c r="BJ67" s="1"/>
      <c r="BK67" s="1"/>
      <c r="BL67" s="1"/>
      <c r="BM67" s="1"/>
      <c r="BN67" s="1"/>
    </row>
    <row r="68" spans="3:66" ht="15.7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row>
    <row r="69" spans="3:66" ht="15.7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row>
    <row r="70" spans="3:66" ht="15.75"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row>
    <row r="71" spans="3:66" ht="15.75"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row>
    <row r="72" spans="3:66" ht="15.75" customHeight="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row>
    <row r="73" spans="3:66" ht="15.75" customHeight="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row>
    <row r="74" spans="3:66" ht="15.75" customHeight="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row>
    <row r="75" spans="3:66" ht="15.75" customHeight="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row>
    <row r="76" spans="3:66" ht="15.75" customHeight="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row>
    <row r="77" spans="3:66" ht="15.75"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row>
    <row r="78" spans="3:66" ht="15.75"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row>
    <row r="79" spans="3:66" ht="15.75"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row>
    <row r="80" spans="3:66" ht="15.75"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row>
    <row r="81" spans="3:66" ht="15.75"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row>
    <row r="82" spans="3:66" ht="15.75"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row>
    <row r="83" spans="3:66" ht="15.75"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row>
    <row r="84" spans="3:66" ht="15.75" customHeight="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row>
    <row r="85" spans="3:66" ht="15.75" customHeight="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row>
    <row r="86" spans="3:66" ht="15.75" customHeight="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row>
    <row r="87" spans="3:66" ht="15.75" customHeight="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row>
    <row r="88" spans="3:66" ht="15.75" customHeight="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row>
    <row r="89" spans="3:66" ht="15.75" customHeight="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row>
    <row r="90" spans="3:66" ht="15.75" customHeight="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row>
    <row r="91" spans="3:66" ht="15.75" customHeight="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row>
    <row r="92" spans="3:66" ht="15.75" customHeight="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row>
    <row r="93" spans="3:66" ht="15.75" customHeight="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row>
    <row r="94" spans="3:66" ht="15.75" customHeight="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row>
    <row r="95" spans="3:66" ht="15.75" customHeight="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row>
    <row r="96" spans="3:66" ht="15.75" customHeight="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row>
    <row r="97" spans="3:66" ht="15.75" customHeight="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row>
    <row r="98" spans="3:66" ht="15.75" customHeight="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row>
    <row r="99" spans="3:66" ht="15.75" customHeight="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row>
    <row r="100" spans="3:66" ht="15.75" customHeight="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row>
    <row r="101" spans="3:66" ht="15.75" customHeight="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row>
    <row r="102" spans="3:66" ht="15.75" customHeight="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row>
    <row r="103" spans="3:66" ht="15.75" customHeight="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row>
    <row r="104" spans="3:66" ht="15.75" customHeight="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row>
    <row r="105" spans="3:66" ht="15.75" customHeight="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row>
    <row r="106" spans="3:66" ht="15.75" customHeight="1"/>
    <row r="107" spans="3:66" ht="15.75" customHeight="1"/>
    <row r="108" spans="3:66" ht="15.75" customHeight="1"/>
    <row r="109" spans="3:66" ht="15.75" customHeight="1"/>
    <row r="110" spans="3:66" ht="15.75" customHeight="1"/>
    <row r="111" spans="3:66" ht="15.75" customHeight="1"/>
    <row r="112" spans="3:66"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mergeCells count="42">
    <mergeCell ref="AP1:AP2"/>
    <mergeCell ref="AQ1:AQ2"/>
    <mergeCell ref="AR1:AR2"/>
    <mergeCell ref="AS1:AS2"/>
    <mergeCell ref="AT1:AU2"/>
    <mergeCell ref="AC1:AC2"/>
    <mergeCell ref="AD1:AD2"/>
    <mergeCell ref="AE1:AE2"/>
    <mergeCell ref="AN1:AN2"/>
    <mergeCell ref="AO1:AO2"/>
    <mergeCell ref="AF1:AF2"/>
    <mergeCell ref="AG1:AG2"/>
    <mergeCell ref="AH1:AH2"/>
    <mergeCell ref="AI1:AI2"/>
    <mergeCell ref="AJ1:AK2"/>
    <mergeCell ref="AL1:AL2"/>
    <mergeCell ref="AM1:AM2"/>
    <mergeCell ref="X1:X2"/>
    <mergeCell ref="Y1:Y2"/>
    <mergeCell ref="Z1:Z2"/>
    <mergeCell ref="AA1:AA2"/>
    <mergeCell ref="AB1:AB2"/>
    <mergeCell ref="S1:S2"/>
    <mergeCell ref="T1:T2"/>
    <mergeCell ref="U1:U2"/>
    <mergeCell ref="V1:V2"/>
    <mergeCell ref="W1:W2"/>
    <mergeCell ref="N1:N2"/>
    <mergeCell ref="O1:O2"/>
    <mergeCell ref="P1:P2"/>
    <mergeCell ref="Q1:Q2"/>
    <mergeCell ref="R1:R2"/>
    <mergeCell ref="H1:H2"/>
    <mergeCell ref="I1:I2"/>
    <mergeCell ref="J1:J2"/>
    <mergeCell ref="K1:K2"/>
    <mergeCell ref="L1:M1"/>
    <mergeCell ref="C1:C2"/>
    <mergeCell ref="D1:D2"/>
    <mergeCell ref="E1:E2"/>
    <mergeCell ref="F1:F2"/>
    <mergeCell ref="G1:G2"/>
  </mergeCells>
  <dataValidations count="1">
    <dataValidation type="list" allowBlank="1" showErrorMessage="1" sqref="E3:E67">
      <formula1>"PUBLIC,PRIVATE,LUC,SUC"</formula1>
    </dataValidation>
  </dataValidations>
  <pageMargins left="0.7" right="0.7" top="0.75" bottom="0.75" header="0" footer="0"/>
  <pageSetup paperSize="9" orientation="landscape"/>
  <extLst>
    <ext xmlns:x14="http://schemas.microsoft.com/office/spreadsheetml/2009/9/main" uri="{CCE6A557-97BC-4b89-ADB6-D9C93CAAB3DF}">
      <x14:dataValidations xmlns:xm="http://schemas.microsoft.com/office/excel/2006/main" count="12">
        <x14:dataValidation type="list" allowBlank="1" showErrorMessage="1">
          <x14:formula1>
            <xm:f>Sheet2!$B$5:$B$6</xm:f>
          </x14:formula1>
          <xm:sqref>V3:V67 Y3:Y67 AB3:AB67 AE3:AE67</xm:sqref>
        </x14:dataValidation>
        <x14:dataValidation type="list" allowBlank="1" showErrorMessage="1">
          <x14:formula1>
            <xm:f>Sheet2!$A$20:$A$21</xm:f>
          </x14:formula1>
          <xm:sqref>AI3:AI67</xm:sqref>
        </x14:dataValidation>
        <x14:dataValidation type="list" allowBlank="1" showErrorMessage="1">
          <x14:formula1>
            <xm:f>Sheet2!$A$23:$A$27</xm:f>
          </x14:formula1>
          <xm:sqref>AJ3:AJ67</xm:sqref>
        </x14:dataValidation>
        <x14:dataValidation type="list" allowBlank="1" showErrorMessage="1">
          <x14:formula1>
            <xm:f>Sheet2!$A$30:$A$34</xm:f>
          </x14:formula1>
          <xm:sqref>AN3:AN67</xm:sqref>
        </x14:dataValidation>
        <x14:dataValidation type="list" allowBlank="1" showErrorMessage="1">
          <x14:formula1>
            <xm:f>Sheet2!$B$2:$B$3</xm:f>
          </x14:formula1>
          <xm:sqref>N3:U67 X3:X67 AA3:AA67 AD3:AD67 AG3:AG67 AP3:AR67</xm:sqref>
        </x14:dataValidation>
        <x14:dataValidation type="list" allowBlank="1" showErrorMessage="1">
          <x14:formula1>
            <xm:f>Sheet2!$B$21:$B$27</xm:f>
          </x14:formula1>
          <xm:sqref>AM3:AM67</xm:sqref>
        </x14:dataValidation>
        <x14:dataValidation type="list" allowBlank="1" showErrorMessage="1">
          <x14:formula1>
            <xm:f>Sheet2!$A$3:$A$8</xm:f>
          </x14:formula1>
          <xm:sqref>AT3:AT67</xm:sqref>
        </x14:dataValidation>
        <x14:dataValidation type="list" allowBlank="1" showErrorMessage="1">
          <x14:formula1>
            <xm:f>Sheet2!$B$51:$B$52</xm:f>
          </x14:formula1>
          <xm:sqref>J3:J67</xm:sqref>
        </x14:dataValidation>
        <x14:dataValidation type="list" allowBlank="1" showErrorMessage="1">
          <x14:formula1>
            <xm:f>Sheet2!$A$12:$A$17</xm:f>
          </x14:formula1>
          <xm:sqref>AH3:AH67</xm:sqref>
        </x14:dataValidation>
        <x14:dataValidation type="list" allowBlank="1" showErrorMessage="1">
          <x14:formula1>
            <xm:f>Sheet1!$A$2:$A$1084</xm:f>
          </x14:formula1>
          <xm:sqref>F3:F67</xm:sqref>
        </x14:dataValidation>
        <x14:dataValidation type="list" allowBlank="1" showErrorMessage="1">
          <x14:formula1>
            <xm:f>Sheet2!$A$51:$A$64</xm:f>
          </x14:formula1>
          <xm:sqref>G3:G67</xm:sqref>
        </x14:dataValidation>
        <x14:dataValidation type="list" allowBlank="1" showErrorMessage="1">
          <x14:formula1>
            <xm:f>Sheet2!$B$9:$B$18</xm:f>
          </x14:formula1>
          <xm:sqref>AL3:AL67 AS3:AS67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64"/>
  <sheetViews>
    <sheetView workbookViewId="0"/>
  </sheetViews>
  <sheetFormatPr defaultColWidth="14.42578125" defaultRowHeight="15" customHeight="1"/>
  <cols>
    <col min="1" max="1" width="20.140625" customWidth="1"/>
    <col min="2" max="2" width="20.28515625" customWidth="1"/>
  </cols>
  <sheetData>
    <row r="1" spans="1:2">
      <c r="B1" s="1"/>
    </row>
    <row r="2" spans="1:2">
      <c r="B2" s="1" t="s">
        <v>0</v>
      </c>
    </row>
    <row r="3" spans="1:2">
      <c r="A3" s="2" t="s">
        <v>1</v>
      </c>
      <c r="B3" s="1" t="s">
        <v>2</v>
      </c>
    </row>
    <row r="4" spans="1:2">
      <c r="A4" s="3" t="s">
        <v>3</v>
      </c>
      <c r="B4" s="1"/>
    </row>
    <row r="5" spans="1:2">
      <c r="A5" s="4" t="s">
        <v>4</v>
      </c>
      <c r="B5" s="6" t="s">
        <v>7</v>
      </c>
    </row>
    <row r="6" spans="1:2">
      <c r="A6" s="4" t="s">
        <v>8</v>
      </c>
      <c r="B6" s="6" t="s">
        <v>9</v>
      </c>
    </row>
    <row r="7" spans="1:2">
      <c r="A7" s="4" t="s">
        <v>10</v>
      </c>
      <c r="B7" s="9" t="s">
        <v>11</v>
      </c>
    </row>
    <row r="8" spans="1:2">
      <c r="A8" s="3" t="s">
        <v>13</v>
      </c>
      <c r="B8" s="9" t="s">
        <v>14</v>
      </c>
    </row>
    <row r="9" spans="1:2">
      <c r="A9" s="10"/>
      <c r="B9" s="11" t="s">
        <v>18</v>
      </c>
    </row>
    <row r="10" spans="1:2">
      <c r="A10" s="1"/>
      <c r="B10" s="6" t="s">
        <v>23</v>
      </c>
    </row>
    <row r="11" spans="1:2">
      <c r="A11" s="9" t="s">
        <v>25</v>
      </c>
      <c r="B11" s="6" t="s">
        <v>27</v>
      </c>
    </row>
    <row r="12" spans="1:2">
      <c r="A12" s="12" t="s">
        <v>28</v>
      </c>
      <c r="B12" s="6" t="s">
        <v>29</v>
      </c>
    </row>
    <row r="13" spans="1:2">
      <c r="A13" s="10" t="s">
        <v>30</v>
      </c>
      <c r="B13" s="6" t="s">
        <v>31</v>
      </c>
    </row>
    <row r="14" spans="1:2">
      <c r="A14" s="10" t="s">
        <v>33</v>
      </c>
      <c r="B14" s="6" t="s">
        <v>34</v>
      </c>
    </row>
    <row r="15" spans="1:2">
      <c r="A15" s="10" t="s">
        <v>35</v>
      </c>
      <c r="B15" s="6" t="s">
        <v>37</v>
      </c>
    </row>
    <row r="16" spans="1:2">
      <c r="A16" s="10" t="s">
        <v>38</v>
      </c>
      <c r="B16" s="6" t="s">
        <v>40</v>
      </c>
    </row>
    <row r="17" spans="1:2">
      <c r="A17" s="10" t="s">
        <v>41</v>
      </c>
      <c r="B17" s="6" t="s">
        <v>43</v>
      </c>
    </row>
    <row r="18" spans="1:2">
      <c r="A18" s="1"/>
      <c r="B18" s="6" t="s">
        <v>45</v>
      </c>
    </row>
    <row r="19" spans="1:2">
      <c r="A19" s="9" t="s">
        <v>46</v>
      </c>
      <c r="B19" s="1"/>
    </row>
    <row r="20" spans="1:2">
      <c r="A20" s="12" t="s">
        <v>48</v>
      </c>
      <c r="B20" s="9" t="s">
        <v>49</v>
      </c>
    </row>
    <row r="21" spans="1:2">
      <c r="A21" s="10" t="s">
        <v>51</v>
      </c>
      <c r="B21" s="11" t="s">
        <v>52</v>
      </c>
    </row>
    <row r="22" spans="1:2">
      <c r="A22" s="1"/>
      <c r="B22" s="11" t="s">
        <v>54</v>
      </c>
    </row>
    <row r="23" spans="1:2">
      <c r="A23" s="12" t="s">
        <v>56</v>
      </c>
      <c r="B23" s="11" t="s">
        <v>57</v>
      </c>
    </row>
    <row r="24" spans="1:2">
      <c r="A24" s="10" t="s">
        <v>59</v>
      </c>
      <c r="B24" s="11" t="s">
        <v>61</v>
      </c>
    </row>
    <row r="25" spans="1:2">
      <c r="A25" s="10" t="s">
        <v>62</v>
      </c>
      <c r="B25" s="11" t="s">
        <v>64</v>
      </c>
    </row>
    <row r="26" spans="1:2">
      <c r="A26" s="10" t="s">
        <v>66</v>
      </c>
      <c r="B26" s="11" t="s">
        <v>67</v>
      </c>
    </row>
    <row r="27" spans="1:2">
      <c r="A27" s="10" t="s">
        <v>68</v>
      </c>
      <c r="B27" s="11" t="s">
        <v>69</v>
      </c>
    </row>
    <row r="28" spans="1:2">
      <c r="A28" s="1"/>
      <c r="B28" s="1"/>
    </row>
    <row r="29" spans="1:2">
      <c r="A29" s="1" t="s">
        <v>71</v>
      </c>
      <c r="B29" s="9" t="s">
        <v>72</v>
      </c>
    </row>
    <row r="30" spans="1:2">
      <c r="A30" s="12" t="s">
        <v>73</v>
      </c>
      <c r="B30" s="11" t="s">
        <v>18</v>
      </c>
    </row>
    <row r="31" spans="1:2">
      <c r="A31" s="10" t="s">
        <v>77</v>
      </c>
      <c r="B31" s="6" t="s">
        <v>23</v>
      </c>
    </row>
    <row r="32" spans="1:2">
      <c r="A32" s="12" t="s">
        <v>79</v>
      </c>
      <c r="B32" s="6" t="s">
        <v>27</v>
      </c>
    </row>
    <row r="33" spans="1:2">
      <c r="A33" s="12" t="s">
        <v>82</v>
      </c>
      <c r="B33" s="6" t="s">
        <v>29</v>
      </c>
    </row>
    <row r="34" spans="1:2">
      <c r="A34" s="12" t="s">
        <v>85</v>
      </c>
      <c r="B34" s="6" t="s">
        <v>31</v>
      </c>
    </row>
    <row r="35" spans="1:2">
      <c r="A35" s="1"/>
      <c r="B35" s="6" t="s">
        <v>34</v>
      </c>
    </row>
    <row r="36" spans="1:2">
      <c r="A36" s="1"/>
      <c r="B36" s="6" t="s">
        <v>37</v>
      </c>
    </row>
    <row r="37" spans="1:2">
      <c r="A37" s="12" t="s">
        <v>91</v>
      </c>
      <c r="B37" s="6" t="s">
        <v>40</v>
      </c>
    </row>
    <row r="38" spans="1:2">
      <c r="A38" s="10" t="s">
        <v>94</v>
      </c>
      <c r="B38" s="6" t="s">
        <v>43</v>
      </c>
    </row>
    <row r="39" spans="1:2">
      <c r="A39" s="10" t="s">
        <v>96</v>
      </c>
      <c r="B39" s="6" t="s">
        <v>45</v>
      </c>
    </row>
    <row r="40" spans="1:2">
      <c r="A40" s="10" t="s">
        <v>98</v>
      </c>
      <c r="B40" s="1"/>
    </row>
    <row r="41" spans="1:2">
      <c r="A41" s="1"/>
      <c r="B41" s="9"/>
    </row>
    <row r="42" spans="1:2">
      <c r="A42" s="9" t="s">
        <v>100</v>
      </c>
      <c r="B42" s="13"/>
    </row>
    <row r="43" spans="1:2">
      <c r="A43" s="4" t="s">
        <v>104</v>
      </c>
      <c r="B43" s="6"/>
    </row>
    <row r="44" spans="1:2">
      <c r="A44" s="4" t="s">
        <v>106</v>
      </c>
      <c r="B44" s="6"/>
    </row>
    <row r="45" spans="1:2">
      <c r="A45" s="14" t="s">
        <v>107</v>
      </c>
      <c r="B45" s="6"/>
    </row>
    <row r="46" spans="1:2">
      <c r="A46" s="14" t="s">
        <v>112</v>
      </c>
      <c r="B46" s="6"/>
    </row>
    <row r="47" spans="1:2">
      <c r="A47" s="15" t="s">
        <v>115</v>
      </c>
      <c r="B47" s="1"/>
    </row>
    <row r="48" spans="1:2">
      <c r="A48" s="15" t="s">
        <v>122</v>
      </c>
      <c r="B48" s="1"/>
    </row>
    <row r="49" spans="1:2">
      <c r="A49" s="1"/>
      <c r="B49" s="1"/>
    </row>
    <row r="50" spans="1:2">
      <c r="A50" s="1" t="s">
        <v>124</v>
      </c>
      <c r="B50" s="16" t="s">
        <v>125</v>
      </c>
    </row>
    <row r="51" spans="1:2">
      <c r="A51" s="1" t="s">
        <v>130</v>
      </c>
      <c r="B51" s="16" t="s">
        <v>131</v>
      </c>
    </row>
    <row r="52" spans="1:2">
      <c r="A52" s="1" t="s">
        <v>132</v>
      </c>
      <c r="B52" s="16" t="s">
        <v>134</v>
      </c>
    </row>
    <row r="53" spans="1:2">
      <c r="A53" s="1" t="s">
        <v>135</v>
      </c>
      <c r="B53" s="1"/>
    </row>
    <row r="54" spans="1:2">
      <c r="A54" s="1" t="s">
        <v>136</v>
      </c>
      <c r="B54" s="1"/>
    </row>
    <row r="55" spans="1:2">
      <c r="A55" s="1" t="s">
        <v>138</v>
      </c>
      <c r="B55" s="1"/>
    </row>
    <row r="56" spans="1:2">
      <c r="A56" s="1" t="s">
        <v>139</v>
      </c>
      <c r="B56" s="1"/>
    </row>
    <row r="57" spans="1:2">
      <c r="A57" s="1" t="s">
        <v>141</v>
      </c>
      <c r="B57" s="1"/>
    </row>
    <row r="58" spans="1:2">
      <c r="A58" s="1" t="s">
        <v>143</v>
      </c>
      <c r="B58" s="1"/>
    </row>
    <row r="59" spans="1:2">
      <c r="A59" s="1" t="s">
        <v>144</v>
      </c>
      <c r="B59" s="1"/>
    </row>
    <row r="60" spans="1:2">
      <c r="A60" s="1" t="s">
        <v>146</v>
      </c>
      <c r="B60" s="1"/>
    </row>
    <row r="61" spans="1:2">
      <c r="A61" s="1" t="s">
        <v>148</v>
      </c>
      <c r="B61" s="1"/>
    </row>
    <row r="62" spans="1:2">
      <c r="A62" s="1" t="s">
        <v>149</v>
      </c>
      <c r="B62" s="1"/>
    </row>
    <row r="63" spans="1:2">
      <c r="A63" s="1" t="s">
        <v>150</v>
      </c>
    </row>
    <row r="64" spans="1:2">
      <c r="A64" s="1"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000"/>
  <sheetViews>
    <sheetView workbookViewId="0"/>
  </sheetViews>
  <sheetFormatPr defaultColWidth="14.42578125" defaultRowHeight="15" customHeight="1"/>
  <cols>
    <col min="1" max="1" width="13.42578125" customWidth="1"/>
    <col min="2" max="2" width="11.85546875" customWidth="1"/>
    <col min="3" max="3" width="9.28515625" customWidth="1"/>
    <col min="4" max="4" width="41.42578125" customWidth="1"/>
    <col min="5" max="5" width="14.7109375" customWidth="1"/>
    <col min="6" max="6" width="8.5703125" customWidth="1"/>
    <col min="7" max="7" width="18.85546875" customWidth="1"/>
    <col min="8" max="8" width="27.140625" customWidth="1"/>
    <col min="9" max="9" width="9.85546875" customWidth="1"/>
    <col min="10" max="10" width="5.140625" customWidth="1"/>
    <col min="11" max="11" width="13" customWidth="1"/>
    <col min="12" max="13" width="13.5703125" customWidth="1"/>
    <col min="14" max="14" width="13.140625" customWidth="1"/>
    <col min="15" max="16" width="12.28515625" customWidth="1"/>
    <col min="17" max="17" width="14.7109375" customWidth="1"/>
    <col min="18" max="18" width="10.140625" customWidth="1"/>
    <col min="19" max="19" width="8.5703125" customWidth="1"/>
    <col min="20" max="20" width="10.5703125" customWidth="1"/>
    <col min="21" max="21" width="12.28515625" customWidth="1"/>
    <col min="22" max="22" width="13.7109375" customWidth="1"/>
    <col min="23" max="23" width="8.140625" customWidth="1"/>
    <col min="24" max="24" width="11.28515625" customWidth="1"/>
    <col min="25" max="25" width="8.5703125" customWidth="1"/>
    <col min="26" max="27" width="11.85546875" customWidth="1"/>
    <col min="28" max="28" width="11.5703125" customWidth="1"/>
    <col min="29" max="29" width="8.5703125" customWidth="1"/>
    <col min="30" max="30" width="12.7109375" customWidth="1"/>
    <col min="31" max="31" width="6.7109375" customWidth="1"/>
    <col min="32" max="32" width="11.42578125" customWidth="1"/>
    <col min="33" max="33" width="12.140625" customWidth="1"/>
    <col min="34" max="34" width="13" customWidth="1"/>
    <col min="35" max="35" width="8.85546875" customWidth="1"/>
    <col min="36" max="36" width="13" customWidth="1"/>
    <col min="37" max="37" width="8.5703125" customWidth="1"/>
    <col min="38" max="38" width="16.28515625" customWidth="1"/>
    <col min="39" max="39" width="6" customWidth="1"/>
    <col min="40" max="40" width="17.5703125" customWidth="1"/>
    <col min="41" max="41" width="7.5703125" customWidth="1"/>
    <col min="42" max="42" width="9.42578125" customWidth="1"/>
    <col min="43" max="43" width="7.5703125" customWidth="1"/>
    <col min="44" max="44" width="21" customWidth="1"/>
    <col min="45" max="45" width="5.28515625" customWidth="1"/>
    <col min="46" max="46" width="14.5703125" customWidth="1"/>
    <col min="47" max="47" width="7" customWidth="1"/>
    <col min="48" max="48" width="15.28515625" customWidth="1"/>
    <col min="49" max="49" width="5.7109375" customWidth="1"/>
    <col min="50" max="50" width="11.85546875" customWidth="1"/>
    <col min="51" max="53" width="8.5703125" customWidth="1"/>
    <col min="54" max="54" width="21" customWidth="1"/>
    <col min="55" max="55" width="6.140625" customWidth="1"/>
    <col min="56" max="56" width="23.7109375" customWidth="1"/>
    <col min="57" max="57" width="7.28515625" customWidth="1"/>
  </cols>
  <sheetData>
    <row r="1" spans="1:57" ht="30.75" customHeight="1">
      <c r="A1" s="5" t="s">
        <v>5</v>
      </c>
      <c r="B1" s="7"/>
      <c r="C1" s="7"/>
      <c r="D1" s="7"/>
      <c r="E1" s="7"/>
      <c r="F1" s="7"/>
      <c r="G1" s="7"/>
      <c r="H1" s="7"/>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row>
    <row r="2" spans="1:57" ht="15" customHeight="1">
      <c r="A2" s="50" t="s">
        <v>16</v>
      </c>
      <c r="B2" s="56" t="s">
        <v>15</v>
      </c>
      <c r="C2" s="52"/>
      <c r="D2" s="45" t="s">
        <v>17</v>
      </c>
      <c r="E2" s="56" t="s">
        <v>19</v>
      </c>
      <c r="F2" s="52"/>
      <c r="G2" s="45" t="s">
        <v>20</v>
      </c>
      <c r="H2" s="45" t="s">
        <v>21</v>
      </c>
      <c r="I2" s="57" t="s">
        <v>22</v>
      </c>
      <c r="J2" s="52"/>
      <c r="K2" s="50" t="s">
        <v>60</v>
      </c>
      <c r="L2" s="62" t="s">
        <v>26</v>
      </c>
      <c r="M2" s="49"/>
      <c r="N2" s="50" t="s">
        <v>75</v>
      </c>
      <c r="O2" s="50" t="s">
        <v>78</v>
      </c>
      <c r="P2" s="50" t="s">
        <v>81</v>
      </c>
      <c r="Q2" s="50" t="s">
        <v>84</v>
      </c>
      <c r="R2" s="50" t="s">
        <v>87</v>
      </c>
      <c r="S2" s="50" t="s">
        <v>88</v>
      </c>
      <c r="T2" s="50" t="s">
        <v>90</v>
      </c>
      <c r="U2" s="50" t="s">
        <v>93</v>
      </c>
      <c r="V2" s="51" t="s">
        <v>55</v>
      </c>
      <c r="W2" s="52"/>
      <c r="X2" s="50" t="s">
        <v>101</v>
      </c>
      <c r="Y2" s="50" t="s">
        <v>102</v>
      </c>
      <c r="Z2" s="51" t="s">
        <v>65</v>
      </c>
      <c r="AA2" s="52"/>
      <c r="AB2" s="50" t="s">
        <v>103</v>
      </c>
      <c r="AC2" s="50" t="s">
        <v>105</v>
      </c>
      <c r="AD2" s="51" t="s">
        <v>76</v>
      </c>
      <c r="AE2" s="52"/>
      <c r="AF2" s="50" t="s">
        <v>108</v>
      </c>
      <c r="AG2" s="50" t="s">
        <v>109</v>
      </c>
      <c r="AH2" s="51" t="s">
        <v>86</v>
      </c>
      <c r="AI2" s="52"/>
      <c r="AJ2" s="47" t="s">
        <v>113</v>
      </c>
      <c r="AK2" s="50" t="s">
        <v>116</v>
      </c>
      <c r="AL2" s="51" t="s">
        <v>95</v>
      </c>
      <c r="AM2" s="52"/>
      <c r="AN2" s="51" t="s">
        <v>119</v>
      </c>
      <c r="AO2" s="52"/>
      <c r="AP2" s="51" t="s">
        <v>121</v>
      </c>
      <c r="AQ2" s="52"/>
      <c r="AR2" s="51" t="s">
        <v>110</v>
      </c>
      <c r="AS2" s="52"/>
      <c r="AT2" s="51" t="s">
        <v>127</v>
      </c>
      <c r="AU2" s="52"/>
      <c r="AV2" s="51" t="s">
        <v>129</v>
      </c>
      <c r="AW2" s="52"/>
      <c r="AX2" s="50" t="s">
        <v>133</v>
      </c>
      <c r="AY2" s="50" t="s">
        <v>137</v>
      </c>
      <c r="AZ2" s="50" t="s">
        <v>140</v>
      </c>
      <c r="BA2" s="50" t="s">
        <v>142</v>
      </c>
      <c r="BB2" s="51" t="s">
        <v>145</v>
      </c>
      <c r="BC2" s="52"/>
      <c r="BD2" s="51" t="s">
        <v>147</v>
      </c>
      <c r="BE2" s="52"/>
    </row>
    <row r="3" spans="1:57" ht="109.5" customHeight="1">
      <c r="A3" s="46"/>
      <c r="B3" s="53"/>
      <c r="C3" s="54"/>
      <c r="D3" s="46"/>
      <c r="E3" s="53"/>
      <c r="F3" s="54"/>
      <c r="G3" s="46"/>
      <c r="H3" s="46"/>
      <c r="I3" s="53"/>
      <c r="J3" s="54"/>
      <c r="K3" s="46"/>
      <c r="L3" s="18" t="s">
        <v>152</v>
      </c>
      <c r="M3" s="18" t="s">
        <v>153</v>
      </c>
      <c r="N3" s="46"/>
      <c r="O3" s="46"/>
      <c r="P3" s="46"/>
      <c r="Q3" s="46"/>
      <c r="R3" s="46"/>
      <c r="S3" s="46"/>
      <c r="T3" s="46"/>
      <c r="U3" s="46"/>
      <c r="V3" s="53"/>
      <c r="W3" s="54"/>
      <c r="X3" s="46"/>
      <c r="Y3" s="46"/>
      <c r="Z3" s="53"/>
      <c r="AA3" s="54"/>
      <c r="AB3" s="46"/>
      <c r="AC3" s="46"/>
      <c r="AD3" s="53"/>
      <c r="AE3" s="54"/>
      <c r="AF3" s="46"/>
      <c r="AG3" s="46"/>
      <c r="AH3" s="53"/>
      <c r="AI3" s="54"/>
      <c r="AJ3" s="46"/>
      <c r="AK3" s="46"/>
      <c r="AL3" s="53"/>
      <c r="AM3" s="54"/>
      <c r="AN3" s="53"/>
      <c r="AO3" s="54"/>
      <c r="AP3" s="53"/>
      <c r="AQ3" s="54"/>
      <c r="AR3" s="53"/>
      <c r="AS3" s="54"/>
      <c r="AT3" s="53"/>
      <c r="AU3" s="54"/>
      <c r="AV3" s="53"/>
      <c r="AW3" s="54"/>
      <c r="AX3" s="46"/>
      <c r="AY3" s="46"/>
      <c r="AZ3" s="46"/>
      <c r="BA3" s="46"/>
      <c r="BB3" s="53"/>
      <c r="BC3" s="54"/>
      <c r="BD3" s="53"/>
      <c r="BE3" s="54"/>
    </row>
    <row r="4" spans="1:57">
      <c r="A4" s="21">
        <f>COUNTA(LEARNER!D3:D67)</f>
        <v>0</v>
      </c>
      <c r="B4" s="22" t="s">
        <v>154</v>
      </c>
      <c r="C4" s="9">
        <f>COUNTIF(LEARNER!$E$3:$E$67,"Public")</f>
        <v>0</v>
      </c>
      <c r="D4" s="23">
        <f>LEARNER!F3</f>
        <v>0</v>
      </c>
      <c r="E4" s="1" t="s">
        <v>130</v>
      </c>
      <c r="F4" s="9">
        <f>COUNTIF(LEARNER!$G$3:$G$67,"Kinder")</f>
        <v>0</v>
      </c>
      <c r="G4" s="23">
        <f>COUNTA(LEARNER!H3:H67)</f>
        <v>0</v>
      </c>
      <c r="H4" s="23">
        <f>LEARNER!I3</f>
        <v>0</v>
      </c>
      <c r="I4" s="9" t="s">
        <v>155</v>
      </c>
      <c r="J4" s="9">
        <f>COUNTIF(LEARNER!J3:J67,"Male")</f>
        <v>0</v>
      </c>
      <c r="K4" s="25" t="e">
        <f>AVERAGE(LEARNER!K3:K67)</f>
        <v>#DIV/0!</v>
      </c>
      <c r="L4" s="23"/>
      <c r="M4" s="23"/>
      <c r="N4" s="26">
        <f>COUNTIF(LEARNER!N3:N67,"Yes")</f>
        <v>0</v>
      </c>
      <c r="O4" s="26">
        <f>COUNTIF(LEARNER!O3:O67,"Yes")</f>
        <v>0</v>
      </c>
      <c r="P4" s="26">
        <f>COUNTIF(LEARNER!P3:P67,"Yes")</f>
        <v>0</v>
      </c>
      <c r="Q4" s="26">
        <f>COUNTIF(LEARNER!Q3:Q67,"Yes")</f>
        <v>0</v>
      </c>
      <c r="R4" s="26">
        <f>COUNTIF(LEARNER!R3:R67,"Yes")</f>
        <v>0</v>
      </c>
      <c r="S4" s="26">
        <f>COUNTIF(LEARNER!S3:S67,"Yes")</f>
        <v>0</v>
      </c>
      <c r="T4" s="26">
        <f>COUNTIF(LEARNER!T3:T67,"Yes")</f>
        <v>0</v>
      </c>
      <c r="U4" s="26">
        <f>COUNTIF(LEARNER!U3:U67,"Yes")</f>
        <v>0</v>
      </c>
      <c r="V4" s="27" t="s">
        <v>156</v>
      </c>
      <c r="W4" s="9">
        <f>COUNTIF(LEARNER!V3:V67,"Shared")</f>
        <v>0</v>
      </c>
      <c r="X4" s="28" t="e">
        <f>AVERAGE(LEARNER!W3:W67)</f>
        <v>#DIV/0!</v>
      </c>
      <c r="Y4" s="26">
        <f>COUNTIF(LEARNER!X3:X67,"Yes")</f>
        <v>0</v>
      </c>
      <c r="Z4" s="27" t="s">
        <v>156</v>
      </c>
      <c r="AA4" s="9">
        <f>COUNTIF(LEARNER!Y3:Y67,"Shared")</f>
        <v>0</v>
      </c>
      <c r="AB4" s="28" t="e">
        <f>AVERAGE(LEARNER!Z3:Z67)</f>
        <v>#DIV/0!</v>
      </c>
      <c r="AC4" s="26">
        <f>COUNTIF(LEARNER!AA3:AA67,"Yes")</f>
        <v>0</v>
      </c>
      <c r="AD4" s="27" t="s">
        <v>156</v>
      </c>
      <c r="AE4" s="9">
        <f>COUNTIF(LEARNER!AB3:AB67,"Shared")</f>
        <v>0</v>
      </c>
      <c r="AF4" s="26" t="e">
        <f>AVERAGE(LEARNER!AC3:AC67)</f>
        <v>#DIV/0!</v>
      </c>
      <c r="AG4" s="26">
        <f>COUNTIF(LEARNER!AD3:AD67,"Yes")</f>
        <v>0</v>
      </c>
      <c r="AH4" s="27" t="s">
        <v>156</v>
      </c>
      <c r="AI4" s="9">
        <f>COUNTIF(LEARNER!AE3:AE67,"Shared")</f>
        <v>0</v>
      </c>
      <c r="AJ4" s="28" t="e">
        <f>AVERAGE(LEARNER!AF3:AF67)</f>
        <v>#DIV/0!</v>
      </c>
      <c r="AK4" s="26">
        <f>COUNTIF(LEARNER!AG3:AG67,"Yes")</f>
        <v>0</v>
      </c>
      <c r="AL4" s="9" t="s">
        <v>28</v>
      </c>
      <c r="AM4" s="9">
        <f>COUNTIF(LEARNER!$AH$3:$AH$67,"Fiber Optics")</f>
        <v>0</v>
      </c>
      <c r="AN4" s="9" t="s">
        <v>48</v>
      </c>
      <c r="AO4" s="9">
        <f>COUNTIF(LEARNER!AI3:AI67,"Inside the house")</f>
        <v>0</v>
      </c>
      <c r="AP4" s="27" t="s">
        <v>56</v>
      </c>
      <c r="AQ4" s="9">
        <f>COUNTIF(LEARNER!AJ$3:$AJ$67,"Globe")</f>
        <v>0</v>
      </c>
      <c r="AR4" s="27" t="s">
        <v>18</v>
      </c>
      <c r="AS4" s="9">
        <f>COUNTIF(LEARNER!AL$3:AL$67,"Never")</f>
        <v>0</v>
      </c>
      <c r="AT4" s="27" t="s">
        <v>52</v>
      </c>
      <c r="AU4" s="9">
        <f>COUNTIF(LEARNER!AM$3:AM$67,"3 Mbps")</f>
        <v>0</v>
      </c>
      <c r="AV4" s="27" t="s">
        <v>73</v>
      </c>
      <c r="AW4" s="9">
        <f>COUNTIF(LEARNER!AN$3:AN$67,"Unlimited")</f>
        <v>0</v>
      </c>
      <c r="AX4" s="28" t="e">
        <f>AVERAGE(LEARNER!AO3:AO67)</f>
        <v>#DIV/0!</v>
      </c>
      <c r="AY4" s="26">
        <f>COUNTIF(LEARNER!AP3:AP67,"Yes")</f>
        <v>0</v>
      </c>
      <c r="AZ4" s="26">
        <f>COUNTIF(LEARNER!AQ3:AQ67,"Yes")</f>
        <v>0</v>
      </c>
      <c r="BA4" s="26">
        <f>COUNTIF(LEARNER!AR3:AR67,"Yes")</f>
        <v>0</v>
      </c>
      <c r="BB4" s="27" t="s">
        <v>18</v>
      </c>
      <c r="BC4" s="9">
        <f>COUNTIF(LEARNER!AS$3:AS$67,"Never")</f>
        <v>0</v>
      </c>
      <c r="BD4" s="27" t="s">
        <v>1</v>
      </c>
      <c r="BE4" s="31">
        <f>COUNTIF(LEARNER!AT$3:AT$67,"Mother")</f>
        <v>0</v>
      </c>
    </row>
    <row r="5" spans="1:57">
      <c r="A5" s="32"/>
      <c r="B5" s="9" t="s">
        <v>161</v>
      </c>
      <c r="C5" s="9">
        <f>COUNTIF(LEARNER!$E$3:$E$67,"Private")</f>
        <v>0</v>
      </c>
      <c r="D5" s="9"/>
      <c r="E5" s="1" t="s">
        <v>132</v>
      </c>
      <c r="F5" s="9">
        <f>COUNTIF(LEARNER!$G$3:$G$67,"Grade 1")</f>
        <v>0</v>
      </c>
      <c r="G5" s="9"/>
      <c r="H5" s="9"/>
      <c r="I5" s="9" t="s">
        <v>164</v>
      </c>
      <c r="J5" s="9">
        <f>COUNTIF(LEARNER!J3:J67,"Female")</f>
        <v>0</v>
      </c>
      <c r="K5" s="9"/>
      <c r="L5" s="9"/>
      <c r="M5" s="9"/>
      <c r="N5" s="9"/>
      <c r="O5" s="9"/>
      <c r="P5" s="9"/>
      <c r="Q5" s="9"/>
      <c r="R5" s="9"/>
      <c r="S5" s="9"/>
      <c r="T5" s="9"/>
      <c r="U5" s="9"/>
      <c r="V5" s="33" t="s">
        <v>167</v>
      </c>
      <c r="W5" s="9">
        <f>COUNTIF(LEARNER!V3:V67,"Personal")</f>
        <v>0</v>
      </c>
      <c r="X5" s="9"/>
      <c r="Y5" s="9"/>
      <c r="Z5" s="33" t="s">
        <v>167</v>
      </c>
      <c r="AA5" s="9">
        <f>COUNTIF(LEARNER!Y3:Y67,"Personal")</f>
        <v>0</v>
      </c>
      <c r="AB5" s="9"/>
      <c r="AC5" s="9"/>
      <c r="AD5" s="33" t="s">
        <v>167</v>
      </c>
      <c r="AE5" s="9">
        <f>COUNTIF(LEARNER!AB3:AB67,"Personal")</f>
        <v>0</v>
      </c>
      <c r="AF5" s="9"/>
      <c r="AG5" s="9"/>
      <c r="AH5" s="33" t="s">
        <v>167</v>
      </c>
      <c r="AI5" s="9">
        <f>COUNTIF(LEARNER!AE3:AE67,"Personal")</f>
        <v>0</v>
      </c>
      <c r="AJ5" s="9"/>
      <c r="AK5" s="9"/>
      <c r="AL5" s="9" t="s">
        <v>30</v>
      </c>
      <c r="AM5" s="9">
        <f>COUNTIF(LEARNER!$AH$3:$AH$67,"DSL")</f>
        <v>0</v>
      </c>
      <c r="AN5" s="9" t="s">
        <v>51</v>
      </c>
      <c r="AO5" s="9">
        <f>COUNTIF(LEARNER!AI3:AI67,"Outside the house")</f>
        <v>0</v>
      </c>
      <c r="AP5" s="9" t="s">
        <v>59</v>
      </c>
      <c r="AQ5" s="9">
        <f>COUNTIF(LEARNER!AJ$3:AJ$67,"Smart")</f>
        <v>0</v>
      </c>
      <c r="AR5" s="9" t="s">
        <v>23</v>
      </c>
      <c r="AS5" s="9">
        <f>COUNTIF(LEARNER!AL$3:AL$67,"Once a month")</f>
        <v>0</v>
      </c>
      <c r="AT5" s="9" t="s">
        <v>54</v>
      </c>
      <c r="AU5" s="9">
        <f>COUNTIF(LEARNER!AM$3:AM$67,"5 Mbps")</f>
        <v>0</v>
      </c>
      <c r="AV5" s="9" t="s">
        <v>77</v>
      </c>
      <c r="AW5" s="9">
        <f>COUNTIF(LEARNER!AN$3:AN$67,"less than 100 GB")</f>
        <v>0</v>
      </c>
      <c r="AX5" s="9"/>
      <c r="AY5" s="9"/>
      <c r="AZ5" s="9"/>
      <c r="BA5" s="9"/>
      <c r="BB5" s="9" t="s">
        <v>23</v>
      </c>
      <c r="BC5" s="9">
        <f>COUNTIF(LEARNER!AS$3:AS$67,"Once a month")</f>
        <v>0</v>
      </c>
      <c r="BD5" s="9" t="s">
        <v>3</v>
      </c>
      <c r="BE5" s="31">
        <f>COUNTIF(LEARNER!AT$3:AT$67,"Father")</f>
        <v>0</v>
      </c>
    </row>
    <row r="6" spans="1:57">
      <c r="A6" s="32"/>
      <c r="B6" s="9" t="s">
        <v>180</v>
      </c>
      <c r="C6" s="9">
        <f>COUNTIF(LEARNER!$E$3:$E$67,"LUC")</f>
        <v>0</v>
      </c>
      <c r="D6" s="9"/>
      <c r="E6" s="1" t="s">
        <v>135</v>
      </c>
      <c r="F6" s="9">
        <f>COUNTIF(LEARNER!$G$3:$G$67,"Grade 2")</f>
        <v>0</v>
      </c>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t="s">
        <v>33</v>
      </c>
      <c r="AM6" s="9">
        <f>COUNTIF(LEARNER!$AH$3:$AH$67,"Cable internet")</f>
        <v>0</v>
      </c>
      <c r="AN6" s="9"/>
      <c r="AO6" s="9"/>
      <c r="AP6" s="9" t="s">
        <v>62</v>
      </c>
      <c r="AQ6" s="9">
        <f>COUNTIF(LEARNER!AJ$3:AJ$67,"PLDT")</f>
        <v>0</v>
      </c>
      <c r="AR6" s="9" t="s">
        <v>27</v>
      </c>
      <c r="AS6" s="9">
        <f>COUNTIF(LEARNER!AL$3:AL$67,"Several times a month")</f>
        <v>0</v>
      </c>
      <c r="AT6" s="9" t="s">
        <v>57</v>
      </c>
      <c r="AU6" s="9">
        <f>COUNTIF(LEARNER!AM$3:AM$67,"10 Mbps")</f>
        <v>0</v>
      </c>
      <c r="AV6" s="9" t="s">
        <v>79</v>
      </c>
      <c r="AW6" s="9">
        <f>COUNTIF(LEARNER!AN$3:AN$67,"100 to 500 GB")</f>
        <v>0</v>
      </c>
      <c r="AX6" s="9"/>
      <c r="AY6" s="9"/>
      <c r="AZ6" s="9"/>
      <c r="BA6" s="9"/>
      <c r="BB6" s="9" t="s">
        <v>27</v>
      </c>
      <c r="BC6" s="9">
        <f>COUNTIF(LEARNER!AS$3:AS$67,"Several times a month")</f>
        <v>0</v>
      </c>
      <c r="BD6" s="9" t="s">
        <v>4</v>
      </c>
      <c r="BE6" s="31">
        <f>COUNTIF(LEARNER!AT$3:AT$67,"Older sibling")</f>
        <v>0</v>
      </c>
    </row>
    <row r="7" spans="1:57">
      <c r="A7" s="32"/>
      <c r="B7" s="9" t="s">
        <v>191</v>
      </c>
      <c r="C7" s="9">
        <f>COUNTIF(LEARNER!$E$3:$E$67,"SUC")</f>
        <v>0</v>
      </c>
      <c r="D7" s="9"/>
      <c r="E7" s="1" t="s">
        <v>136</v>
      </c>
      <c r="F7" s="9">
        <f>COUNTIF(LEARNER!$G$3:$G$67,"Grade 3")</f>
        <v>0</v>
      </c>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t="s">
        <v>35</v>
      </c>
      <c r="AM7" s="9">
        <f>COUNTIF(LEARNER!$AH$3:$AH$67,"Satellite internet")</f>
        <v>0</v>
      </c>
      <c r="AN7" s="9"/>
      <c r="AO7" s="9"/>
      <c r="AP7" s="9" t="s">
        <v>66</v>
      </c>
      <c r="AQ7" s="9">
        <f>COUNTIF(LEARNER!AJ$3:AJ$67,"Converge")</f>
        <v>0</v>
      </c>
      <c r="AR7" s="9" t="s">
        <v>29</v>
      </c>
      <c r="AS7" s="9">
        <f>COUNTIF(LEARNER!AL$3:AL$67,"Once a week")</f>
        <v>0</v>
      </c>
      <c r="AT7" s="9" t="s">
        <v>61</v>
      </c>
      <c r="AU7" s="9">
        <f>COUNTIF(LEARNER!AM$3:AM$67,"15 Mbps")</f>
        <v>0</v>
      </c>
      <c r="AV7" s="9" t="s">
        <v>82</v>
      </c>
      <c r="AW7" s="9">
        <f>COUNTIF(LEARNER!AN$3:AN$67,"500 to 1000 GB")</f>
        <v>0</v>
      </c>
      <c r="AX7" s="9"/>
      <c r="AY7" s="9"/>
      <c r="AZ7" s="9"/>
      <c r="BA7" s="9"/>
      <c r="BB7" s="9" t="s">
        <v>29</v>
      </c>
      <c r="BC7" s="9">
        <f>COUNTIF(LEARNER!AS$3:AS$67,"Once a week")</f>
        <v>0</v>
      </c>
      <c r="BD7" s="9" t="s">
        <v>8</v>
      </c>
      <c r="BE7" s="31">
        <f>COUNTIF(LEARNER!AT$3:AT$67,"None")</f>
        <v>0</v>
      </c>
    </row>
    <row r="8" spans="1:57" ht="30">
      <c r="A8" s="32"/>
      <c r="B8" s="9"/>
      <c r="C8" s="9"/>
      <c r="D8" s="9"/>
      <c r="E8" s="1" t="s">
        <v>138</v>
      </c>
      <c r="F8" s="9">
        <f>COUNTIF(LEARNER!$G$3:$G$67,"Grade 4")</f>
        <v>0</v>
      </c>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t="s">
        <v>38</v>
      </c>
      <c r="AM8" s="9">
        <f>COUNTIF(LEARNER!$AH$3:$AH$67,"Mobile data")</f>
        <v>0</v>
      </c>
      <c r="AN8" s="9"/>
      <c r="AO8" s="9"/>
      <c r="AP8" s="9" t="s">
        <v>13</v>
      </c>
      <c r="AQ8" s="9">
        <f>COUNTIF(LEARNER!AJ$3:AJ$67,"Others, please specify")</f>
        <v>0</v>
      </c>
      <c r="AR8" s="9" t="s">
        <v>31</v>
      </c>
      <c r="AS8" s="9">
        <f>COUNTIF(LEARNER!AL$3:AL$67,"Several times a week")</f>
        <v>0</v>
      </c>
      <c r="AT8" s="9" t="s">
        <v>64</v>
      </c>
      <c r="AU8" s="9">
        <f>COUNTIF(LEARNER!AM$3:AM$67,"20 Mbps")</f>
        <v>0</v>
      </c>
      <c r="AV8" s="34" t="s">
        <v>85</v>
      </c>
      <c r="AW8" s="9">
        <f>COUNTIF(LEARNER!AN$3:AN$67,"More than 1000 GB (or 1 TB)")</f>
        <v>0</v>
      </c>
      <c r="AX8" s="9"/>
      <c r="AY8" s="9"/>
      <c r="AZ8" s="9"/>
      <c r="BA8" s="9"/>
      <c r="BB8" s="9" t="s">
        <v>31</v>
      </c>
      <c r="BC8" s="9">
        <f>COUNTIF(LEARNER!AS$3:AS$67,"Several times a week")</f>
        <v>0</v>
      </c>
      <c r="BD8" s="34" t="s">
        <v>10</v>
      </c>
      <c r="BE8" s="31">
        <f>COUNTIF(LEARNER!AT$3:AT$67,"Do not need help, can manage on his / her own")</f>
        <v>0</v>
      </c>
    </row>
    <row r="9" spans="1:57">
      <c r="A9" s="32"/>
      <c r="B9" s="9"/>
      <c r="C9" s="9"/>
      <c r="D9" s="9"/>
      <c r="E9" s="1" t="s">
        <v>139</v>
      </c>
      <c r="F9" s="9">
        <f>COUNTIF(LEARNER!$G$3:$G$67,"Grade 5")</f>
        <v>0</v>
      </c>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t="s">
        <v>41</v>
      </c>
      <c r="AM9" s="9">
        <f>COUNTIF(LEARNER!$AH$3:$AH$67,"Pocket Wifi")</f>
        <v>0</v>
      </c>
      <c r="AN9" s="9"/>
      <c r="AO9" s="9"/>
      <c r="AP9" s="9"/>
      <c r="AQ9" s="9"/>
      <c r="AR9" s="9" t="s">
        <v>34</v>
      </c>
      <c r="AS9" s="9">
        <f>COUNTIF(LEARNER!AL$3:AL$67,"Once a day")</f>
        <v>0</v>
      </c>
      <c r="AT9" s="9" t="s">
        <v>67</v>
      </c>
      <c r="AU9" s="9">
        <f>COUNTIF(LEARNER!AM$3:AM$67,"25 Mbps")</f>
        <v>0</v>
      </c>
      <c r="AV9" s="9"/>
      <c r="AW9" s="9"/>
      <c r="AX9" s="9"/>
      <c r="AY9" s="9"/>
      <c r="AZ9" s="9"/>
      <c r="BA9" s="9"/>
      <c r="BB9" s="9" t="s">
        <v>34</v>
      </c>
      <c r="BC9" s="9">
        <f>COUNTIF(LEARNER!AS$3:AS$67,"Once a day")</f>
        <v>0</v>
      </c>
      <c r="BD9" s="35" t="s">
        <v>13</v>
      </c>
      <c r="BE9" s="31">
        <f>COUNTIF(LEARNER!AT$3:AT$67,"Others")</f>
        <v>0</v>
      </c>
    </row>
    <row r="10" spans="1:57">
      <c r="A10" s="32"/>
      <c r="B10" s="9"/>
      <c r="C10" s="9"/>
      <c r="D10" s="9"/>
      <c r="E10" s="1" t="s">
        <v>141</v>
      </c>
      <c r="F10" s="9">
        <f>COUNTIF(LEARNER!$G$3:$G$67,"Grade 6")</f>
        <v>0</v>
      </c>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t="s">
        <v>37</v>
      </c>
      <c r="AS10" s="9">
        <f>COUNTIF(LEARNER!AL$3:AL$67,"Several times a day")</f>
        <v>0</v>
      </c>
      <c r="AT10" s="9" t="s">
        <v>69</v>
      </c>
      <c r="AU10" s="9">
        <f>COUNTIF(LEARNER!AM$3:AM$67,"25 Mbps above")</f>
        <v>0</v>
      </c>
      <c r="AV10" s="9"/>
      <c r="AW10" s="9"/>
      <c r="AX10" s="9"/>
      <c r="AY10" s="9"/>
      <c r="AZ10" s="9"/>
      <c r="BA10" s="9"/>
      <c r="BB10" s="9" t="s">
        <v>37</v>
      </c>
      <c r="BC10" s="9">
        <f>COUNTIF(LEARNER!AS$3:AS$67,"Several times a day")</f>
        <v>0</v>
      </c>
      <c r="BD10" s="9"/>
      <c r="BE10" s="31"/>
    </row>
    <row r="11" spans="1:57">
      <c r="A11" s="32"/>
      <c r="B11" s="9"/>
      <c r="C11" s="9"/>
      <c r="D11" s="9"/>
      <c r="E11" s="1" t="s">
        <v>143</v>
      </c>
      <c r="F11" s="9">
        <f>COUNTIF(LEARNER!$G$3:$G$67,"Grade 7")</f>
        <v>0</v>
      </c>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t="s">
        <v>40</v>
      </c>
      <c r="AS11" s="9">
        <f>COUNTIF(LEARNER!AL$3:AL$67,"Once an hour")</f>
        <v>0</v>
      </c>
      <c r="AT11" s="9"/>
      <c r="AU11" s="9"/>
      <c r="AV11" s="9"/>
      <c r="AW11" s="9"/>
      <c r="AX11" s="9"/>
      <c r="AY11" s="9"/>
      <c r="AZ11" s="9"/>
      <c r="BA11" s="9"/>
      <c r="BB11" s="9" t="s">
        <v>40</v>
      </c>
      <c r="BC11" s="9">
        <f>COUNTIF(LEARNER!AS$3:AS$67,"Once an hour")</f>
        <v>0</v>
      </c>
      <c r="BD11" s="9"/>
      <c r="BE11" s="31"/>
    </row>
    <row r="12" spans="1:57">
      <c r="A12" s="32"/>
      <c r="B12" s="9"/>
      <c r="C12" s="9"/>
      <c r="D12" s="9"/>
      <c r="E12" s="1" t="s">
        <v>144</v>
      </c>
      <c r="F12" s="9">
        <f>COUNTIF(LEARNER!$G$3:$G$67,"Grade 8")</f>
        <v>0</v>
      </c>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t="s">
        <v>43</v>
      </c>
      <c r="AS12" s="9">
        <f>COUNTIF(LEARNER!AL$3:AL$67,"Several times an hour")</f>
        <v>0</v>
      </c>
      <c r="AT12" s="9"/>
      <c r="AU12" s="9"/>
      <c r="AV12" s="9"/>
      <c r="AW12" s="9"/>
      <c r="AX12" s="9"/>
      <c r="AY12" s="9"/>
      <c r="AZ12" s="9"/>
      <c r="BA12" s="9"/>
      <c r="BB12" s="9" t="s">
        <v>43</v>
      </c>
      <c r="BC12" s="9">
        <f>COUNTIF(LEARNER!AS$3:AS$67,"Several times an hour")</f>
        <v>0</v>
      </c>
      <c r="BD12" s="9"/>
      <c r="BE12" s="31"/>
    </row>
    <row r="13" spans="1:57">
      <c r="A13" s="32"/>
      <c r="B13" s="9"/>
      <c r="C13" s="9"/>
      <c r="D13" s="9"/>
      <c r="E13" s="1" t="s">
        <v>146</v>
      </c>
      <c r="F13" s="9">
        <f>COUNTIF(LEARNER!$G$3:$G$67,"Grade 9")</f>
        <v>0</v>
      </c>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t="s">
        <v>45</v>
      </c>
      <c r="AS13" s="9">
        <f>COUNTIF(LEARNER!AL$3:AL$67,"All the time")</f>
        <v>0</v>
      </c>
      <c r="AT13" s="9"/>
      <c r="AU13" s="9"/>
      <c r="AV13" s="9"/>
      <c r="AW13" s="9"/>
      <c r="AX13" s="9"/>
      <c r="AY13" s="9"/>
      <c r="AZ13" s="9"/>
      <c r="BA13" s="9"/>
      <c r="BB13" s="9" t="s">
        <v>45</v>
      </c>
      <c r="BC13" s="9">
        <f>COUNTIF(LEARNER!AS$3:AS$67,"All the time")</f>
        <v>0</v>
      </c>
      <c r="BD13" s="9"/>
      <c r="BE13" s="31"/>
    </row>
    <row r="14" spans="1:57">
      <c r="A14" s="36"/>
      <c r="B14" s="1"/>
      <c r="C14" s="1"/>
      <c r="D14" s="1"/>
      <c r="E14" s="1" t="s">
        <v>148</v>
      </c>
      <c r="F14" s="9">
        <f>COUNTIF(LEARNER!$G$3:$G$67,"Grade 10")</f>
        <v>0</v>
      </c>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37"/>
    </row>
    <row r="15" spans="1:57">
      <c r="A15" s="36"/>
      <c r="B15" s="1"/>
      <c r="C15" s="1"/>
      <c r="D15" s="1"/>
      <c r="E15" s="1" t="s">
        <v>149</v>
      </c>
      <c r="F15" s="9">
        <f>COUNTIF(LEARNER!$G$3:$G$67,"Grade 11")</f>
        <v>0</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37"/>
    </row>
    <row r="16" spans="1:57">
      <c r="A16" s="36"/>
      <c r="B16" s="1"/>
      <c r="C16" s="1"/>
      <c r="D16" s="1"/>
      <c r="E16" s="1" t="s">
        <v>150</v>
      </c>
      <c r="F16" s="9">
        <f>COUNTIF(LEARNER!$G$3:$G$67,"Grade 12")</f>
        <v>0</v>
      </c>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37"/>
    </row>
    <row r="17" spans="1:57">
      <c r="A17" s="38"/>
      <c r="B17" s="39"/>
      <c r="C17" s="39"/>
      <c r="D17" s="39"/>
      <c r="E17" s="39" t="s">
        <v>151</v>
      </c>
      <c r="F17" s="40">
        <f>COUNTIF(LEARNER!$G$3:$G$67,"SPED NG")</f>
        <v>0</v>
      </c>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41"/>
    </row>
    <row r="18" spans="1:57">
      <c r="A18" s="1"/>
      <c r="B18" s="1"/>
      <c r="C18" s="1"/>
      <c r="D18" s="1"/>
      <c r="E18" s="1"/>
      <c r="F18" s="9"/>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row>
    <row r="20" spans="1:57">
      <c r="A20" s="1" t="s">
        <v>258</v>
      </c>
      <c r="B20" s="1"/>
      <c r="C20" s="1"/>
      <c r="D20" s="1"/>
      <c r="E20" s="1" t="s">
        <v>259</v>
      </c>
      <c r="F20" s="1"/>
      <c r="G20" s="1"/>
      <c r="H20" s="1"/>
      <c r="I20" s="1" t="s">
        <v>260</v>
      </c>
      <c r="J20" s="1"/>
      <c r="K20" s="1"/>
      <c r="L20" s="1"/>
      <c r="M20" s="1"/>
      <c r="N20" s="1" t="s">
        <v>262</v>
      </c>
      <c r="O20" s="1"/>
      <c r="P20" s="1"/>
      <c r="Q20" s="1"/>
    </row>
    <row r="21" spans="1:57" ht="15.75" customHeight="1">
      <c r="A21" s="1"/>
      <c r="B21" s="1"/>
      <c r="C21" s="1"/>
      <c r="D21" s="1"/>
      <c r="E21" s="1"/>
      <c r="F21" s="1"/>
      <c r="G21" s="1"/>
      <c r="H21" s="1"/>
      <c r="I21" s="1"/>
      <c r="J21" s="1"/>
      <c r="K21" s="1"/>
      <c r="L21" s="1"/>
      <c r="M21" s="1"/>
      <c r="N21" s="1"/>
      <c r="O21" s="1"/>
      <c r="P21" s="1"/>
      <c r="Q21" s="1"/>
    </row>
    <row r="22" spans="1:57" ht="15.75" customHeight="1">
      <c r="A22" s="1"/>
      <c r="B22" s="1"/>
      <c r="C22" s="1"/>
      <c r="D22" s="1"/>
      <c r="E22" s="1"/>
      <c r="F22" s="1"/>
      <c r="G22" s="1"/>
      <c r="H22" s="1"/>
      <c r="I22" s="1"/>
      <c r="J22" s="1"/>
      <c r="K22" s="1"/>
      <c r="L22" s="1"/>
      <c r="M22" s="1"/>
      <c r="N22" s="1"/>
      <c r="O22" s="1"/>
      <c r="P22" s="1"/>
      <c r="Q22" s="1"/>
    </row>
    <row r="23" spans="1:57" ht="15.75" customHeight="1">
      <c r="A23" s="39"/>
      <c r="B23" s="39"/>
      <c r="C23" s="39"/>
      <c r="D23" s="1"/>
      <c r="E23" s="39"/>
      <c r="F23" s="39"/>
      <c r="G23" s="39"/>
      <c r="H23" s="1"/>
      <c r="I23" s="58"/>
      <c r="J23" s="59"/>
      <c r="K23" s="59"/>
      <c r="L23" s="59"/>
      <c r="M23" s="1"/>
      <c r="N23" s="58"/>
      <c r="O23" s="59"/>
      <c r="P23" s="59"/>
      <c r="Q23" s="1"/>
    </row>
    <row r="24" spans="1:57" ht="15.75" customHeight="1">
      <c r="A24" s="60" t="s">
        <v>266</v>
      </c>
      <c r="B24" s="61"/>
      <c r="C24" s="61"/>
      <c r="D24" s="1"/>
      <c r="E24" s="60" t="s">
        <v>268</v>
      </c>
      <c r="F24" s="61"/>
      <c r="G24" s="61"/>
      <c r="H24" s="1"/>
      <c r="I24" s="60" t="s">
        <v>270</v>
      </c>
      <c r="J24" s="61"/>
      <c r="K24" s="61"/>
      <c r="L24" s="61"/>
      <c r="M24" s="1"/>
      <c r="N24" s="60" t="s">
        <v>271</v>
      </c>
      <c r="O24" s="61"/>
      <c r="P24" s="61"/>
      <c r="Q24" s="1"/>
    </row>
    <row r="25" spans="1:57" ht="15.75" customHeight="1">
      <c r="A25" s="1"/>
      <c r="B25" s="1"/>
      <c r="C25" s="1"/>
      <c r="D25" s="1"/>
      <c r="E25" s="1"/>
      <c r="F25" s="1"/>
      <c r="G25" s="1"/>
      <c r="H25" s="1"/>
      <c r="I25" s="1"/>
      <c r="J25" s="1"/>
      <c r="K25" s="1"/>
      <c r="L25" s="1"/>
      <c r="M25" s="1"/>
      <c r="N25" s="1"/>
      <c r="O25" s="1"/>
      <c r="P25" s="1"/>
      <c r="Q25" s="1"/>
    </row>
    <row r="26" spans="1:57" ht="15.75" customHeight="1">
      <c r="A26" s="1"/>
      <c r="B26" s="1"/>
      <c r="C26" s="1"/>
      <c r="D26" s="1"/>
      <c r="E26" s="1"/>
      <c r="F26" s="1"/>
      <c r="G26" s="1"/>
      <c r="H26" s="1"/>
      <c r="I26" s="1"/>
      <c r="J26" s="1"/>
      <c r="K26" s="1"/>
      <c r="L26" s="1"/>
      <c r="M26" s="1"/>
      <c r="N26" s="1"/>
      <c r="O26" s="1"/>
      <c r="P26" s="1"/>
      <c r="Q26" s="1"/>
    </row>
    <row r="27" spans="1:57" ht="15.75" customHeight="1"/>
    <row r="28" spans="1:57" ht="15.75" customHeight="1"/>
    <row r="29" spans="1:57" ht="15.75" customHeight="1"/>
    <row r="30" spans="1:57" ht="15.75" customHeight="1"/>
    <row r="31" spans="1:57" ht="15.75" customHeight="1"/>
    <row r="32" spans="1:5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7">
    <mergeCell ref="I23:L23"/>
    <mergeCell ref="N23:P23"/>
    <mergeCell ref="A24:C24"/>
    <mergeCell ref="E24:G24"/>
    <mergeCell ref="I24:L24"/>
    <mergeCell ref="N24:P24"/>
    <mergeCell ref="BB2:BC3"/>
    <mergeCell ref="BD2:BE3"/>
    <mergeCell ref="AK2:AK3"/>
    <mergeCell ref="AL2:AM3"/>
    <mergeCell ref="AN2:AO3"/>
    <mergeCell ref="AP2:AQ3"/>
    <mergeCell ref="AR2:AS3"/>
    <mergeCell ref="AT2:AU3"/>
    <mergeCell ref="AV2:AW3"/>
    <mergeCell ref="AJ2:AJ3"/>
    <mergeCell ref="AX2:AX3"/>
    <mergeCell ref="AY2:AY3"/>
    <mergeCell ref="AZ2:AZ3"/>
    <mergeCell ref="BA2:BA3"/>
    <mergeCell ref="AC2:AC3"/>
    <mergeCell ref="AD2:AE3"/>
    <mergeCell ref="AF2:AF3"/>
    <mergeCell ref="AG2:AG3"/>
    <mergeCell ref="AH2:AI3"/>
    <mergeCell ref="V2:W3"/>
    <mergeCell ref="X2:X3"/>
    <mergeCell ref="Y2:Y3"/>
    <mergeCell ref="Z2:AA3"/>
    <mergeCell ref="AB2:AB3"/>
    <mergeCell ref="H2:H3"/>
    <mergeCell ref="I2:J3"/>
    <mergeCell ref="S2:S3"/>
    <mergeCell ref="T2:T3"/>
    <mergeCell ref="U2:U3"/>
    <mergeCell ref="K2:K3"/>
    <mergeCell ref="L2:M2"/>
    <mergeCell ref="N2:N3"/>
    <mergeCell ref="O2:O3"/>
    <mergeCell ref="P2:P3"/>
    <mergeCell ref="Q2:Q3"/>
    <mergeCell ref="R2:R3"/>
    <mergeCell ref="A2:A3"/>
    <mergeCell ref="B2:C3"/>
    <mergeCell ref="D2:D3"/>
    <mergeCell ref="E2:F3"/>
    <mergeCell ref="G2:G3"/>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84"/>
  <sheetViews>
    <sheetView workbookViewId="0"/>
  </sheetViews>
  <sheetFormatPr defaultColWidth="14.42578125" defaultRowHeight="15" customHeight="1"/>
  <cols>
    <col min="1" max="1" width="37.85546875" customWidth="1"/>
    <col min="2" max="6" width="8.7109375" customWidth="1"/>
  </cols>
  <sheetData>
    <row r="1" spans="1:3" ht="30">
      <c r="A1" s="29" t="s">
        <v>157</v>
      </c>
      <c r="C1" s="30">
        <f>SEARCH(Sheet1!F7,Sheet1!$A2,1)</f>
        <v>1</v>
      </c>
    </row>
    <row r="2" spans="1:3">
      <c r="A2" s="29" t="s">
        <v>158</v>
      </c>
      <c r="C2" s="30">
        <f>SEARCH(Sheet1!F8,Sheet1!$A3,1)</f>
        <v>1</v>
      </c>
    </row>
    <row r="3" spans="1:3">
      <c r="A3" s="29" t="s">
        <v>159</v>
      </c>
      <c r="C3" s="30">
        <f>SEARCH(Sheet1!F9,Sheet1!$A4,1)</f>
        <v>1</v>
      </c>
    </row>
    <row r="4" spans="1:3">
      <c r="A4" s="29" t="s">
        <v>160</v>
      </c>
      <c r="C4" s="30">
        <f>SEARCH(Sheet1!F10,Sheet1!$A5,1)</f>
        <v>1</v>
      </c>
    </row>
    <row r="5" spans="1:3">
      <c r="A5" s="29" t="s">
        <v>162</v>
      </c>
      <c r="C5" s="30">
        <f>SEARCH(Sheet1!F11,Sheet1!$A6,1)</f>
        <v>1</v>
      </c>
    </row>
    <row r="6" spans="1:3">
      <c r="A6" s="29" t="s">
        <v>163</v>
      </c>
      <c r="C6" s="30">
        <f>SEARCH(Sheet1!F12,Sheet1!$A7,1)</f>
        <v>1</v>
      </c>
    </row>
    <row r="7" spans="1:3">
      <c r="A7" s="29" t="s">
        <v>165</v>
      </c>
      <c r="C7" s="30">
        <f>SEARCH(Sheet1!F13,Sheet1!$A8,1)</f>
        <v>1</v>
      </c>
    </row>
    <row r="8" spans="1:3">
      <c r="A8" s="29" t="s">
        <v>166</v>
      </c>
      <c r="C8" s="30">
        <f>SEARCH(Sheet1!F14,Sheet1!$A9,1)</f>
        <v>1</v>
      </c>
    </row>
    <row r="9" spans="1:3" ht="30">
      <c r="A9" s="29" t="s">
        <v>168</v>
      </c>
      <c r="C9" s="30">
        <f>SEARCH(Sheet1!F15,Sheet1!$A10,1)</f>
        <v>1</v>
      </c>
    </row>
    <row r="10" spans="1:3">
      <c r="A10" s="29" t="s">
        <v>169</v>
      </c>
      <c r="C10" s="30">
        <f>SEARCH(Sheet1!F16,Sheet1!$A11,1)</f>
        <v>1</v>
      </c>
    </row>
    <row r="11" spans="1:3">
      <c r="A11" s="29" t="s">
        <v>170</v>
      </c>
      <c r="C11" s="30">
        <f>SEARCH(Sheet1!F17,Sheet1!$A12,1)</f>
        <v>1</v>
      </c>
    </row>
    <row r="12" spans="1:3">
      <c r="A12" s="29" t="s">
        <v>171</v>
      </c>
      <c r="C12" s="30">
        <f>SEARCH(Sheet1!F18,Sheet1!$A13,1)</f>
        <v>1</v>
      </c>
    </row>
    <row r="13" spans="1:3" ht="30">
      <c r="A13" s="29" t="s">
        <v>172</v>
      </c>
      <c r="C13" s="30">
        <f>SEARCH(Sheet1!F19,Sheet1!$A14,1)</f>
        <v>1</v>
      </c>
    </row>
    <row r="14" spans="1:3">
      <c r="A14" s="29" t="s">
        <v>173</v>
      </c>
      <c r="C14" s="30">
        <f>SEARCH(Sheet1!F20,Sheet1!$A15,1)</f>
        <v>1</v>
      </c>
    </row>
    <row r="15" spans="1:3" ht="30">
      <c r="A15" s="29" t="s">
        <v>174</v>
      </c>
      <c r="C15" s="30">
        <f>SEARCH(Sheet1!F21,Sheet1!$A16,1)</f>
        <v>1</v>
      </c>
    </row>
    <row r="16" spans="1:3">
      <c r="A16" s="29" t="s">
        <v>175</v>
      </c>
      <c r="C16" s="30">
        <f>SEARCH(Sheet1!F22,Sheet1!$A17,1)</f>
        <v>1</v>
      </c>
    </row>
    <row r="17" spans="1:3">
      <c r="A17" s="29" t="s">
        <v>176</v>
      </c>
      <c r="C17" s="30">
        <f>SEARCH(Sheet1!F23,Sheet1!$A18,1)</f>
        <v>1</v>
      </c>
    </row>
    <row r="18" spans="1:3">
      <c r="A18" s="29" t="s">
        <v>177</v>
      </c>
      <c r="C18" s="30">
        <f>SEARCH(Sheet1!F24,Sheet1!$A19,1)</f>
        <v>1</v>
      </c>
    </row>
    <row r="19" spans="1:3">
      <c r="A19" s="29" t="s">
        <v>178</v>
      </c>
      <c r="C19" s="30">
        <f>SEARCH(Sheet1!F25,Sheet1!$A20,1)</f>
        <v>1</v>
      </c>
    </row>
    <row r="20" spans="1:3">
      <c r="A20" s="29" t="s">
        <v>179</v>
      </c>
      <c r="C20" s="30">
        <f>SEARCH(Sheet1!F26,Sheet1!$A21,1)</f>
        <v>1</v>
      </c>
    </row>
    <row r="21" spans="1:3" ht="15.75" customHeight="1">
      <c r="A21" s="29" t="s">
        <v>181</v>
      </c>
      <c r="C21" s="30">
        <f>SEARCH(Sheet1!F27,Sheet1!$A22,1)</f>
        <v>1</v>
      </c>
    </row>
    <row r="22" spans="1:3" ht="15.75" customHeight="1">
      <c r="A22" s="29" t="s">
        <v>182</v>
      </c>
      <c r="C22" s="30">
        <f>SEARCH(Sheet1!F28,Sheet1!$A23,1)</f>
        <v>1</v>
      </c>
    </row>
    <row r="23" spans="1:3" ht="15.75" customHeight="1">
      <c r="A23" s="29" t="s">
        <v>183</v>
      </c>
      <c r="C23" s="30">
        <f>SEARCH(Sheet1!F29,Sheet1!$A24,1)</f>
        <v>1</v>
      </c>
    </row>
    <row r="24" spans="1:3" ht="15.75" customHeight="1">
      <c r="A24" s="29" t="s">
        <v>184</v>
      </c>
      <c r="C24" s="30">
        <f>SEARCH(Sheet1!F30,Sheet1!$A25,1)</f>
        <v>1</v>
      </c>
    </row>
    <row r="25" spans="1:3" ht="15.75" customHeight="1">
      <c r="A25" s="29" t="s">
        <v>185</v>
      </c>
      <c r="C25" s="30">
        <f>SEARCH(Sheet1!F31,Sheet1!$A26,1)</f>
        <v>1</v>
      </c>
    </row>
    <row r="26" spans="1:3" ht="15.75" customHeight="1">
      <c r="A26" s="29" t="s">
        <v>186</v>
      </c>
      <c r="C26" s="30">
        <f>SEARCH(Sheet1!F32,Sheet1!$A27,1)</f>
        <v>1</v>
      </c>
    </row>
    <row r="27" spans="1:3" ht="15.75" customHeight="1">
      <c r="A27" s="29" t="s">
        <v>187</v>
      </c>
      <c r="C27" s="30">
        <f>SEARCH(Sheet1!F33,Sheet1!$A28,1)</f>
        <v>1</v>
      </c>
    </row>
    <row r="28" spans="1:3" ht="15.75" customHeight="1">
      <c r="A28" s="29" t="s">
        <v>188</v>
      </c>
      <c r="C28" s="30">
        <f>SEARCH(Sheet1!F34,Sheet1!$A29,1)</f>
        <v>1</v>
      </c>
    </row>
    <row r="29" spans="1:3" ht="15.75" customHeight="1">
      <c r="A29" s="29" t="s">
        <v>189</v>
      </c>
      <c r="C29" s="30">
        <f>SEARCH(Sheet1!F35,Sheet1!$A30,1)</f>
        <v>1</v>
      </c>
    </row>
    <row r="30" spans="1:3" ht="15.75" customHeight="1">
      <c r="A30" s="29" t="s">
        <v>190</v>
      </c>
      <c r="C30" s="30">
        <f>SEARCH(Sheet1!F36,Sheet1!$A31,1)</f>
        <v>1</v>
      </c>
    </row>
    <row r="31" spans="1:3" ht="15.75" customHeight="1">
      <c r="A31" s="29" t="s">
        <v>192</v>
      </c>
      <c r="C31" s="30">
        <f>SEARCH(Sheet1!F37,Sheet1!$A32,1)</f>
        <v>1</v>
      </c>
    </row>
    <row r="32" spans="1:3" ht="15.75" customHeight="1">
      <c r="A32" s="29" t="s">
        <v>193</v>
      </c>
      <c r="C32" s="30">
        <f>SEARCH(Sheet1!F38,Sheet1!$A33,1)</f>
        <v>1</v>
      </c>
    </row>
    <row r="33" spans="1:3" ht="15.75" customHeight="1">
      <c r="A33" s="29" t="s">
        <v>194</v>
      </c>
      <c r="C33" s="30">
        <f>SEARCH(Sheet1!F39,Sheet1!$A34,1)</f>
        <v>1</v>
      </c>
    </row>
    <row r="34" spans="1:3" ht="15.75" customHeight="1">
      <c r="A34" s="29" t="s">
        <v>195</v>
      </c>
      <c r="C34" s="30">
        <f>SEARCH(Sheet1!F40,Sheet1!$A35,1)</f>
        <v>1</v>
      </c>
    </row>
    <row r="35" spans="1:3" ht="15.75" customHeight="1">
      <c r="A35" s="29" t="s">
        <v>196</v>
      </c>
      <c r="C35" s="30">
        <f>SEARCH(Sheet1!F41,Sheet1!$A36,1)</f>
        <v>1</v>
      </c>
    </row>
    <row r="36" spans="1:3" ht="15.75" customHeight="1">
      <c r="A36" s="29" t="s">
        <v>197</v>
      </c>
      <c r="C36" s="30">
        <f>SEARCH(Sheet1!F42,Sheet1!$A37,1)</f>
        <v>1</v>
      </c>
    </row>
    <row r="37" spans="1:3" ht="15.75" customHeight="1">
      <c r="A37" s="29" t="s">
        <v>198</v>
      </c>
      <c r="C37" s="30">
        <f>SEARCH(Sheet1!F43,Sheet1!$A38,1)</f>
        <v>1</v>
      </c>
    </row>
    <row r="38" spans="1:3" ht="15.75" customHeight="1">
      <c r="A38" s="29" t="s">
        <v>199</v>
      </c>
      <c r="C38" s="30">
        <f>SEARCH(Sheet1!F45,Sheet1!$A40,1)</f>
        <v>1</v>
      </c>
    </row>
    <row r="39" spans="1:3" ht="15.75" customHeight="1">
      <c r="A39" s="29" t="s">
        <v>200</v>
      </c>
      <c r="C39" s="30">
        <f>SEARCH(Sheet1!F47,Sheet1!$A42,1)</f>
        <v>1</v>
      </c>
    </row>
    <row r="40" spans="1:3" ht="15.75" customHeight="1">
      <c r="A40" s="29" t="s">
        <v>201</v>
      </c>
      <c r="C40" s="30">
        <f>SEARCH(Sheet1!F46,Sheet1!$A41,1)</f>
        <v>1</v>
      </c>
    </row>
    <row r="41" spans="1:3" ht="15.75" customHeight="1">
      <c r="A41" s="29" t="s">
        <v>202</v>
      </c>
      <c r="C41" s="30">
        <f>SEARCH(Sheet1!F48,Sheet1!$A43,1)</f>
        <v>1</v>
      </c>
    </row>
    <row r="42" spans="1:3" ht="15.75" customHeight="1">
      <c r="A42" s="29" t="s">
        <v>203</v>
      </c>
      <c r="C42" s="30">
        <f>SEARCH(Sheet1!F49,Sheet1!$A44,1)</f>
        <v>1</v>
      </c>
    </row>
    <row r="43" spans="1:3" ht="15.75" customHeight="1">
      <c r="A43" s="29" t="s">
        <v>204</v>
      </c>
      <c r="C43" s="30">
        <f>SEARCH(Sheet1!F50,Sheet1!$A45,1)</f>
        <v>1</v>
      </c>
    </row>
    <row r="44" spans="1:3" ht="15.75" customHeight="1">
      <c r="A44" s="29" t="s">
        <v>205</v>
      </c>
      <c r="C44" s="30">
        <f>SEARCH(Sheet1!F51,Sheet1!$A46,1)</f>
        <v>1</v>
      </c>
    </row>
    <row r="45" spans="1:3" ht="15.75" customHeight="1">
      <c r="A45" s="29" t="s">
        <v>206</v>
      </c>
      <c r="C45" s="30">
        <f>SEARCH(Sheet1!F52,Sheet1!$A47,1)</f>
        <v>1</v>
      </c>
    </row>
    <row r="46" spans="1:3" ht="15.75" customHeight="1">
      <c r="A46" s="29" t="s">
        <v>207</v>
      </c>
      <c r="C46" s="30">
        <f>SEARCH(Sheet1!F53,Sheet1!$A48,1)</f>
        <v>1</v>
      </c>
    </row>
    <row r="47" spans="1:3" ht="15.75" customHeight="1">
      <c r="A47" s="29" t="s">
        <v>208</v>
      </c>
      <c r="C47" s="30">
        <f>SEARCH(Sheet1!F54,Sheet1!$A49,1)</f>
        <v>1</v>
      </c>
    </row>
    <row r="48" spans="1:3" ht="15.75" customHeight="1">
      <c r="A48" s="29" t="s">
        <v>209</v>
      </c>
      <c r="C48" s="30">
        <f>SEARCH(Sheet1!F55,Sheet1!$A50,1)</f>
        <v>1</v>
      </c>
    </row>
    <row r="49" spans="1:3" ht="15.75" customHeight="1">
      <c r="A49" s="29" t="s">
        <v>210</v>
      </c>
      <c r="C49" s="30">
        <f>SEARCH(Sheet1!F56,Sheet1!$A51,1)</f>
        <v>1</v>
      </c>
    </row>
    <row r="50" spans="1:3" ht="15.75" customHeight="1">
      <c r="A50" s="29" t="s">
        <v>211</v>
      </c>
      <c r="C50" s="30">
        <f>SEARCH(Sheet1!F57,Sheet1!$A52,1)</f>
        <v>1</v>
      </c>
    </row>
    <row r="51" spans="1:3" ht="15.75" customHeight="1">
      <c r="A51" s="29" t="s">
        <v>212</v>
      </c>
      <c r="C51" s="30">
        <f>SEARCH(Sheet1!F58,Sheet1!$A53,1)</f>
        <v>1</v>
      </c>
    </row>
    <row r="52" spans="1:3" ht="15.75" customHeight="1">
      <c r="A52" s="29" t="s">
        <v>213</v>
      </c>
      <c r="C52" s="30">
        <f>SEARCH(Sheet1!F59,Sheet1!$A54,1)</f>
        <v>1</v>
      </c>
    </row>
    <row r="53" spans="1:3" ht="15.75" customHeight="1">
      <c r="A53" s="29" t="s">
        <v>214</v>
      </c>
      <c r="C53" s="30">
        <f>SEARCH(Sheet1!F60,Sheet1!$A55,1)</f>
        <v>1</v>
      </c>
    </row>
    <row r="54" spans="1:3" ht="15.75" customHeight="1">
      <c r="A54" s="29" t="s">
        <v>215</v>
      </c>
      <c r="C54" s="30">
        <f>SEARCH(Sheet1!F61,Sheet1!$A56,1)</f>
        <v>1</v>
      </c>
    </row>
    <row r="55" spans="1:3" ht="15.75" customHeight="1">
      <c r="A55" s="29" t="s">
        <v>216</v>
      </c>
      <c r="C55" s="30">
        <f>SEARCH(Sheet1!F62,Sheet1!$A57,1)</f>
        <v>1</v>
      </c>
    </row>
    <row r="56" spans="1:3" ht="15.75" customHeight="1">
      <c r="A56" s="29" t="s">
        <v>217</v>
      </c>
      <c r="C56" s="30">
        <f>SEARCH(Sheet1!F63,Sheet1!$A58,1)</f>
        <v>1</v>
      </c>
    </row>
    <row r="57" spans="1:3" ht="15.75" customHeight="1">
      <c r="A57" s="29" t="s">
        <v>218</v>
      </c>
      <c r="C57" s="30">
        <f>SEARCH(Sheet1!F64,Sheet1!$A59,1)</f>
        <v>1</v>
      </c>
    </row>
    <row r="58" spans="1:3" ht="15.75" customHeight="1">
      <c r="A58" s="29" t="s">
        <v>219</v>
      </c>
      <c r="C58" s="30">
        <f>SEARCH(Sheet1!F65,Sheet1!$A60,1)</f>
        <v>1</v>
      </c>
    </row>
    <row r="59" spans="1:3" ht="15.75" customHeight="1">
      <c r="A59" s="29" t="s">
        <v>220</v>
      </c>
      <c r="C59" s="30">
        <f>SEARCH(Sheet1!F66,Sheet1!$A61,1)</f>
        <v>1</v>
      </c>
    </row>
    <row r="60" spans="1:3" ht="15.75" customHeight="1">
      <c r="A60" s="29" t="s">
        <v>221</v>
      </c>
      <c r="C60" s="30">
        <f>SEARCH(Sheet1!F67,Sheet1!$A62,1)</f>
        <v>1</v>
      </c>
    </row>
    <row r="61" spans="1:3" ht="15.75" customHeight="1">
      <c r="A61" s="29" t="s">
        <v>222</v>
      </c>
      <c r="C61" s="30">
        <f>SEARCH(Sheet1!F68,Sheet1!$A63,1)</f>
        <v>1</v>
      </c>
    </row>
    <row r="62" spans="1:3" ht="15.75" customHeight="1">
      <c r="A62" s="29" t="s">
        <v>223</v>
      </c>
      <c r="C62" s="30">
        <f>SEARCH(Sheet1!F69,Sheet1!$A64,1)</f>
        <v>1</v>
      </c>
    </row>
    <row r="63" spans="1:3" ht="15.75" customHeight="1">
      <c r="A63" s="29" t="s">
        <v>224</v>
      </c>
      <c r="C63" s="30">
        <f>SEARCH(Sheet1!F70,Sheet1!$A65,1)</f>
        <v>1</v>
      </c>
    </row>
    <row r="64" spans="1:3" ht="15.75" customHeight="1">
      <c r="A64" s="29" t="s">
        <v>225</v>
      </c>
      <c r="C64" s="30">
        <f>SEARCH(Sheet1!F71,Sheet1!$A66,1)</f>
        <v>1</v>
      </c>
    </row>
    <row r="65" spans="1:3" ht="15.75" customHeight="1">
      <c r="A65" s="29" t="s">
        <v>226</v>
      </c>
      <c r="C65" s="30">
        <f>SEARCH(Sheet1!F72,Sheet1!$A67,1)</f>
        <v>1</v>
      </c>
    </row>
    <row r="66" spans="1:3" ht="15.75" customHeight="1">
      <c r="A66" s="29" t="s">
        <v>227</v>
      </c>
      <c r="C66" s="30">
        <f>SEARCH(Sheet1!F73,Sheet1!$A68,1)</f>
        <v>1</v>
      </c>
    </row>
    <row r="67" spans="1:3" ht="15.75" customHeight="1">
      <c r="A67" s="29" t="s">
        <v>228</v>
      </c>
      <c r="C67" s="30">
        <f>SEARCH(Sheet1!F74,Sheet1!$A69,1)</f>
        <v>1</v>
      </c>
    </row>
    <row r="68" spans="1:3" ht="15.75" customHeight="1">
      <c r="A68" s="29" t="s">
        <v>229</v>
      </c>
      <c r="C68" s="30">
        <f>SEARCH(Sheet1!F75,Sheet1!$A70,1)</f>
        <v>1</v>
      </c>
    </row>
    <row r="69" spans="1:3" ht="15.75" customHeight="1">
      <c r="A69" s="29" t="s">
        <v>230</v>
      </c>
      <c r="C69" s="30">
        <f>SEARCH(Sheet1!F76,Sheet1!$A71,1)</f>
        <v>1</v>
      </c>
    </row>
    <row r="70" spans="1:3" ht="15.75" customHeight="1">
      <c r="A70" s="29" t="s">
        <v>231</v>
      </c>
      <c r="C70" s="30">
        <f>SEARCH(Sheet1!F77,Sheet1!$A72,1)</f>
        <v>1</v>
      </c>
    </row>
    <row r="71" spans="1:3" ht="15.75" customHeight="1">
      <c r="A71" s="29" t="s">
        <v>232</v>
      </c>
      <c r="C71" s="30">
        <f>SEARCH(Sheet1!F78,Sheet1!$A73,1)</f>
        <v>1</v>
      </c>
    </row>
    <row r="72" spans="1:3" ht="15.75" customHeight="1">
      <c r="A72" s="29" t="s">
        <v>233</v>
      </c>
      <c r="C72" s="30">
        <f>SEARCH(Sheet1!F79,Sheet1!$A74,1)</f>
        <v>1</v>
      </c>
    </row>
    <row r="73" spans="1:3" ht="15.75" customHeight="1">
      <c r="A73" s="29" t="s">
        <v>234</v>
      </c>
      <c r="C73" s="30">
        <f>SEARCH(Sheet1!F80,Sheet1!$A75,1)</f>
        <v>1</v>
      </c>
    </row>
    <row r="74" spans="1:3" ht="15.75" customHeight="1">
      <c r="A74" s="29" t="s">
        <v>235</v>
      </c>
      <c r="C74" s="30">
        <f>SEARCH(Sheet1!F81,Sheet1!$A76,1)</f>
        <v>1</v>
      </c>
    </row>
    <row r="75" spans="1:3" ht="15.75" customHeight="1">
      <c r="A75" s="29" t="s">
        <v>236</v>
      </c>
      <c r="C75" s="30">
        <f>SEARCH(Sheet1!F82,Sheet1!$A77,1)</f>
        <v>1</v>
      </c>
    </row>
    <row r="76" spans="1:3" ht="15.75" customHeight="1">
      <c r="A76" s="29" t="s">
        <v>237</v>
      </c>
      <c r="C76" s="30">
        <f>SEARCH(Sheet1!F83,Sheet1!$A78,1)</f>
        <v>1</v>
      </c>
    </row>
    <row r="77" spans="1:3" ht="15.75" customHeight="1">
      <c r="A77" s="29" t="s">
        <v>238</v>
      </c>
      <c r="C77" s="30">
        <f>SEARCH(Sheet1!F84,Sheet1!$A79,1)</f>
        <v>1</v>
      </c>
    </row>
    <row r="78" spans="1:3" ht="15.75" customHeight="1">
      <c r="A78" s="29" t="s">
        <v>239</v>
      </c>
      <c r="C78" s="30">
        <f>SEARCH(Sheet1!F85,Sheet1!$A80,1)</f>
        <v>1</v>
      </c>
    </row>
    <row r="79" spans="1:3" ht="15.75" customHeight="1">
      <c r="A79" s="29" t="s">
        <v>240</v>
      </c>
      <c r="C79" s="30">
        <f>SEARCH(Sheet1!F86,Sheet1!$A81,1)</f>
        <v>1</v>
      </c>
    </row>
    <row r="80" spans="1:3" ht="15.75" customHeight="1">
      <c r="A80" s="29" t="s">
        <v>241</v>
      </c>
      <c r="C80" s="30">
        <f>SEARCH(Sheet1!F87,Sheet1!$A82,1)</f>
        <v>1</v>
      </c>
    </row>
    <row r="81" spans="1:3" ht="15.75" customHeight="1">
      <c r="A81" s="29" t="s">
        <v>242</v>
      </c>
      <c r="C81" s="30">
        <f>SEARCH(Sheet1!F88,Sheet1!$A83,1)</f>
        <v>1</v>
      </c>
    </row>
    <row r="82" spans="1:3" ht="15.75" customHeight="1">
      <c r="A82" s="29" t="s">
        <v>243</v>
      </c>
      <c r="C82" s="30">
        <f>SEARCH(Sheet1!F89,Sheet1!$A84,1)</f>
        <v>1</v>
      </c>
    </row>
    <row r="83" spans="1:3" ht="15.75" customHeight="1">
      <c r="A83" s="29" t="s">
        <v>244</v>
      </c>
      <c r="C83" s="30">
        <f>SEARCH(Sheet1!F90,Sheet1!$A85,1)</f>
        <v>1</v>
      </c>
    </row>
    <row r="84" spans="1:3" ht="15.75" customHeight="1">
      <c r="A84" s="29" t="s">
        <v>245</v>
      </c>
      <c r="C84" s="30">
        <f>SEARCH(Sheet1!F91,Sheet1!$A86,1)</f>
        <v>1</v>
      </c>
    </row>
    <row r="85" spans="1:3" ht="15.75" customHeight="1">
      <c r="A85" s="29" t="s">
        <v>246</v>
      </c>
      <c r="C85" s="30">
        <f>SEARCH(Sheet1!F92,Sheet1!$A87,1)</f>
        <v>1</v>
      </c>
    </row>
    <row r="86" spans="1:3" ht="15.75" customHeight="1">
      <c r="A86" s="29" t="s">
        <v>247</v>
      </c>
      <c r="C86" s="30">
        <f>SEARCH(Sheet1!F93,Sheet1!$A88,1)</f>
        <v>1</v>
      </c>
    </row>
    <row r="87" spans="1:3" ht="15.75" customHeight="1">
      <c r="A87" s="29" t="s">
        <v>248</v>
      </c>
      <c r="C87" s="30">
        <f>SEARCH(Sheet1!F94,Sheet1!$A89,1)</f>
        <v>1</v>
      </c>
    </row>
    <row r="88" spans="1:3" ht="15.75" customHeight="1">
      <c r="A88" s="29" t="s">
        <v>249</v>
      </c>
      <c r="C88" s="30">
        <f>SEARCH(Sheet1!F95,Sheet1!$A90,1)</f>
        <v>1</v>
      </c>
    </row>
    <row r="89" spans="1:3" ht="15.75" customHeight="1">
      <c r="A89" s="29" t="s">
        <v>250</v>
      </c>
      <c r="C89" s="30">
        <f>SEARCH(Sheet1!F96,Sheet1!$A91,1)</f>
        <v>1</v>
      </c>
    </row>
    <row r="90" spans="1:3" ht="15.75" customHeight="1">
      <c r="A90" s="29" t="s">
        <v>251</v>
      </c>
      <c r="C90" s="30">
        <f>SEARCH(Sheet1!F97,Sheet1!$A92,1)</f>
        <v>1</v>
      </c>
    </row>
    <row r="91" spans="1:3" ht="15.75" customHeight="1">
      <c r="A91" s="29" t="s">
        <v>252</v>
      </c>
      <c r="C91" s="30">
        <f>SEARCH(Sheet1!F98,Sheet1!$A93,1)</f>
        <v>1</v>
      </c>
    </row>
    <row r="92" spans="1:3" ht="15.75" customHeight="1">
      <c r="A92" s="29" t="s">
        <v>253</v>
      </c>
      <c r="C92" s="30">
        <f>SEARCH(Sheet1!F99,Sheet1!$A94,1)</f>
        <v>1</v>
      </c>
    </row>
    <row r="93" spans="1:3" ht="15.75" customHeight="1">
      <c r="A93" s="29" t="s">
        <v>254</v>
      </c>
      <c r="C93" s="30">
        <f>SEARCH(Sheet1!F100,Sheet1!$A95,1)</f>
        <v>1</v>
      </c>
    </row>
    <row r="94" spans="1:3" ht="15.75" customHeight="1">
      <c r="A94" s="29" t="s">
        <v>255</v>
      </c>
      <c r="C94" s="30">
        <f>SEARCH(Sheet1!F101,Sheet1!$A96,1)</f>
        <v>1</v>
      </c>
    </row>
    <row r="95" spans="1:3" ht="15.75" customHeight="1">
      <c r="A95" s="29" t="s">
        <v>256</v>
      </c>
      <c r="C95" s="30">
        <f>SEARCH(Sheet1!F102,Sheet1!$A97,1)</f>
        <v>1</v>
      </c>
    </row>
    <row r="96" spans="1:3" ht="15.75" customHeight="1">
      <c r="A96" s="29" t="s">
        <v>257</v>
      </c>
      <c r="C96" s="30">
        <f>SEARCH(Sheet1!F103,Sheet1!$A98,1)</f>
        <v>1</v>
      </c>
    </row>
    <row r="97" spans="1:3" ht="15.75" customHeight="1">
      <c r="A97" s="29" t="s">
        <v>261</v>
      </c>
      <c r="C97" s="30">
        <f>SEARCH(Sheet1!F104,Sheet1!$A99,1)</f>
        <v>1</v>
      </c>
    </row>
    <row r="98" spans="1:3" ht="15.75" customHeight="1">
      <c r="A98" s="29" t="s">
        <v>263</v>
      </c>
      <c r="C98" s="30">
        <f>SEARCH(Sheet1!F105,Sheet1!$A100,1)</f>
        <v>1</v>
      </c>
    </row>
    <row r="99" spans="1:3" ht="15.75" customHeight="1">
      <c r="A99" s="29" t="s">
        <v>264</v>
      </c>
      <c r="C99" s="30">
        <f>SEARCH(Sheet1!F106,Sheet1!$A101,1)</f>
        <v>1</v>
      </c>
    </row>
    <row r="100" spans="1:3" ht="15.75" customHeight="1">
      <c r="A100" s="29" t="s">
        <v>265</v>
      </c>
      <c r="C100" s="30">
        <f>SEARCH(Sheet1!F107,Sheet1!$A102,1)</f>
        <v>1</v>
      </c>
    </row>
    <row r="101" spans="1:3" ht="15.75" customHeight="1">
      <c r="A101" s="29" t="s">
        <v>267</v>
      </c>
      <c r="C101" s="30">
        <f>SEARCH(Sheet1!F108,Sheet1!$A103,1)</f>
        <v>1</v>
      </c>
    </row>
    <row r="102" spans="1:3" ht="15.75" customHeight="1">
      <c r="A102" s="29" t="s">
        <v>269</v>
      </c>
      <c r="C102" s="30">
        <f>SEARCH(Sheet1!F109,Sheet1!$A104,1)</f>
        <v>1</v>
      </c>
    </row>
    <row r="103" spans="1:3" ht="15.75" customHeight="1">
      <c r="A103" s="29" t="s">
        <v>272</v>
      </c>
      <c r="C103" s="30">
        <f>SEARCH(Sheet1!F110,Sheet1!$A105,1)</f>
        <v>1</v>
      </c>
    </row>
    <row r="104" spans="1:3" ht="15.75" customHeight="1">
      <c r="A104" s="29" t="s">
        <v>273</v>
      </c>
      <c r="C104" s="30">
        <f>SEARCH(Sheet1!F111,Sheet1!$A106,1)</f>
        <v>1</v>
      </c>
    </row>
    <row r="105" spans="1:3" ht="15.75" customHeight="1">
      <c r="A105" s="29" t="s">
        <v>274</v>
      </c>
      <c r="C105" s="30">
        <f>SEARCH(Sheet1!F112,Sheet1!$A107,1)</f>
        <v>1</v>
      </c>
    </row>
    <row r="106" spans="1:3" ht="15.75" customHeight="1">
      <c r="A106" s="29" t="s">
        <v>275</v>
      </c>
      <c r="C106" s="30">
        <f>SEARCH(Sheet1!F113,Sheet1!$A108,1)</f>
        <v>1</v>
      </c>
    </row>
    <row r="107" spans="1:3" ht="15.75" customHeight="1">
      <c r="A107" s="29" t="s">
        <v>276</v>
      </c>
      <c r="C107" s="30">
        <f>SEARCH(Sheet1!F114,Sheet1!$A109,1)</f>
        <v>1</v>
      </c>
    </row>
    <row r="108" spans="1:3" ht="15.75" customHeight="1">
      <c r="A108" s="29" t="s">
        <v>277</v>
      </c>
      <c r="C108" s="30">
        <f>SEARCH(Sheet1!F115,Sheet1!$A110,1)</f>
        <v>1</v>
      </c>
    </row>
    <row r="109" spans="1:3" ht="15.75" customHeight="1">
      <c r="A109" s="29" t="s">
        <v>278</v>
      </c>
      <c r="C109" s="30">
        <f>SEARCH(Sheet1!F116,Sheet1!$A111,1)</f>
        <v>1</v>
      </c>
    </row>
    <row r="110" spans="1:3" ht="15.75" customHeight="1">
      <c r="A110" s="29" t="s">
        <v>279</v>
      </c>
      <c r="C110" s="30">
        <f>SEARCH(Sheet1!F117,Sheet1!$A112,1)</f>
        <v>1</v>
      </c>
    </row>
    <row r="111" spans="1:3" ht="15.75" customHeight="1">
      <c r="A111" s="29" t="s">
        <v>280</v>
      </c>
      <c r="C111" s="30">
        <f>SEARCH(Sheet1!F118,Sheet1!$A113,1)</f>
        <v>1</v>
      </c>
    </row>
    <row r="112" spans="1:3" ht="15.75" customHeight="1">
      <c r="A112" s="29" t="s">
        <v>281</v>
      </c>
      <c r="C112" s="30">
        <f>SEARCH(Sheet1!F119,Sheet1!$A114,1)</f>
        <v>1</v>
      </c>
    </row>
    <row r="113" spans="1:3" ht="15.75" customHeight="1">
      <c r="A113" s="29" t="s">
        <v>282</v>
      </c>
      <c r="C113" s="30">
        <f>SEARCH(Sheet1!F120,Sheet1!$A115,1)</f>
        <v>1</v>
      </c>
    </row>
    <row r="114" spans="1:3" ht="15.75" customHeight="1">
      <c r="A114" s="29" t="s">
        <v>283</v>
      </c>
      <c r="C114" s="30">
        <f>SEARCH(Sheet1!F121,Sheet1!$A116,1)</f>
        <v>1</v>
      </c>
    </row>
    <row r="115" spans="1:3" ht="15.75" customHeight="1">
      <c r="A115" s="29" t="s">
        <v>284</v>
      </c>
      <c r="C115" s="30">
        <f>SEARCH(Sheet1!F122,Sheet1!$A117,1)</f>
        <v>1</v>
      </c>
    </row>
    <row r="116" spans="1:3" ht="15.75" customHeight="1">
      <c r="A116" s="29" t="s">
        <v>285</v>
      </c>
      <c r="C116" s="30">
        <f>SEARCH(Sheet1!F123,Sheet1!$A118,1)</f>
        <v>1</v>
      </c>
    </row>
    <row r="117" spans="1:3" ht="15.75" customHeight="1">
      <c r="A117" s="29" t="s">
        <v>286</v>
      </c>
      <c r="C117" s="30">
        <f>SEARCH(Sheet1!F124,Sheet1!$A119,1)</f>
        <v>1</v>
      </c>
    </row>
    <row r="118" spans="1:3" ht="15.75" customHeight="1">
      <c r="A118" s="29" t="s">
        <v>287</v>
      </c>
      <c r="C118" s="30">
        <f>SEARCH(Sheet1!F125,Sheet1!$A120,1)</f>
        <v>1</v>
      </c>
    </row>
    <row r="119" spans="1:3" ht="15.75" customHeight="1">
      <c r="A119" s="29" t="s">
        <v>288</v>
      </c>
      <c r="C119" s="30">
        <f>SEARCH(Sheet1!F126,Sheet1!$A121,1)</f>
        <v>1</v>
      </c>
    </row>
    <row r="120" spans="1:3" ht="15.75" customHeight="1">
      <c r="A120" s="29" t="s">
        <v>289</v>
      </c>
      <c r="C120" s="30">
        <f>SEARCH(Sheet1!F127,Sheet1!$A122,1)</f>
        <v>1</v>
      </c>
    </row>
    <row r="121" spans="1:3" ht="15.75" customHeight="1">
      <c r="A121" s="29" t="s">
        <v>290</v>
      </c>
      <c r="C121" s="30">
        <f>SEARCH(Sheet1!F128,Sheet1!$A123,1)</f>
        <v>1</v>
      </c>
    </row>
    <row r="122" spans="1:3" ht="15.75" customHeight="1">
      <c r="A122" s="29" t="s">
        <v>291</v>
      </c>
      <c r="C122" s="30">
        <f>SEARCH(Sheet1!F129,Sheet1!$A124,1)</f>
        <v>1</v>
      </c>
    </row>
    <row r="123" spans="1:3" ht="15.75" customHeight="1">
      <c r="A123" s="29" t="s">
        <v>292</v>
      </c>
      <c r="C123" s="30">
        <f>SEARCH(Sheet1!F130,Sheet1!$A125,1)</f>
        <v>1</v>
      </c>
    </row>
    <row r="124" spans="1:3" ht="15.75" customHeight="1">
      <c r="A124" s="29" t="s">
        <v>293</v>
      </c>
      <c r="C124" s="30">
        <f>SEARCH(Sheet1!F131,Sheet1!$A126,1)</f>
        <v>1</v>
      </c>
    </row>
    <row r="125" spans="1:3" ht="15.75" customHeight="1">
      <c r="A125" s="29" t="s">
        <v>294</v>
      </c>
      <c r="C125" s="30">
        <f>SEARCH(Sheet1!F132,Sheet1!$A127,1)</f>
        <v>1</v>
      </c>
    </row>
    <row r="126" spans="1:3" ht="15.75" customHeight="1">
      <c r="A126" s="29" t="s">
        <v>295</v>
      </c>
      <c r="C126" s="30">
        <f>SEARCH(Sheet1!F133,Sheet1!$A128,1)</f>
        <v>1</v>
      </c>
    </row>
    <row r="127" spans="1:3" ht="15.75" customHeight="1">
      <c r="A127" s="29" t="s">
        <v>296</v>
      </c>
      <c r="C127" s="30">
        <f>SEARCH(Sheet1!F134,Sheet1!$A129,1)</f>
        <v>1</v>
      </c>
    </row>
    <row r="128" spans="1:3" ht="15.75" customHeight="1">
      <c r="A128" s="29" t="s">
        <v>297</v>
      </c>
      <c r="C128" s="30">
        <f>SEARCH(Sheet1!F135,Sheet1!$A130,1)</f>
        <v>1</v>
      </c>
    </row>
    <row r="129" spans="1:3" ht="15.75" customHeight="1">
      <c r="A129" s="29" t="s">
        <v>298</v>
      </c>
      <c r="C129" s="30">
        <f>SEARCH(Sheet1!F136,Sheet1!$A131,1)</f>
        <v>1</v>
      </c>
    </row>
    <row r="130" spans="1:3" ht="15.75" customHeight="1">
      <c r="A130" s="29" t="s">
        <v>299</v>
      </c>
      <c r="C130" s="30">
        <f>SEARCH(Sheet1!F137,Sheet1!$A132,1)</f>
        <v>1</v>
      </c>
    </row>
    <row r="131" spans="1:3" ht="15.75" customHeight="1">
      <c r="A131" s="29" t="s">
        <v>300</v>
      </c>
      <c r="C131" s="30">
        <f>SEARCH(Sheet1!F138,Sheet1!$A133,1)</f>
        <v>1</v>
      </c>
    </row>
    <row r="132" spans="1:3" ht="15.75" customHeight="1">
      <c r="A132" s="29" t="s">
        <v>301</v>
      </c>
      <c r="C132" s="30">
        <f>SEARCH(Sheet1!F139,Sheet1!$A134,1)</f>
        <v>1</v>
      </c>
    </row>
    <row r="133" spans="1:3" ht="15.75" customHeight="1">
      <c r="A133" s="29" t="s">
        <v>302</v>
      </c>
      <c r="C133" s="30">
        <f>SEARCH(Sheet1!F140,Sheet1!$A135,1)</f>
        <v>1</v>
      </c>
    </row>
    <row r="134" spans="1:3" ht="15.75" customHeight="1">
      <c r="A134" s="29" t="s">
        <v>303</v>
      </c>
      <c r="C134" s="30">
        <f>SEARCH(Sheet1!F141,Sheet1!$A136,1)</f>
        <v>1</v>
      </c>
    </row>
    <row r="135" spans="1:3" ht="15.75" customHeight="1">
      <c r="A135" s="29" t="s">
        <v>304</v>
      </c>
      <c r="C135" s="30">
        <f>SEARCH(Sheet1!F142,Sheet1!$A137,1)</f>
        <v>1</v>
      </c>
    </row>
    <row r="136" spans="1:3" ht="15.75" customHeight="1">
      <c r="A136" s="29" t="s">
        <v>305</v>
      </c>
      <c r="C136" s="30">
        <f>SEARCH(Sheet1!F143,Sheet1!$A138,1)</f>
        <v>1</v>
      </c>
    </row>
    <row r="137" spans="1:3" ht="15.75" customHeight="1">
      <c r="A137" s="29" t="s">
        <v>306</v>
      </c>
      <c r="C137" s="30">
        <f>SEARCH(Sheet1!F144,Sheet1!$A139,1)</f>
        <v>1</v>
      </c>
    </row>
    <row r="138" spans="1:3" ht="15.75" customHeight="1">
      <c r="A138" s="29" t="s">
        <v>307</v>
      </c>
      <c r="C138" s="30">
        <f>SEARCH(Sheet1!F145,Sheet1!$A140,1)</f>
        <v>1</v>
      </c>
    </row>
    <row r="139" spans="1:3" ht="15.75" customHeight="1">
      <c r="A139" s="29" t="s">
        <v>308</v>
      </c>
      <c r="C139" s="30">
        <f>SEARCH(Sheet1!F146,Sheet1!$A141,1)</f>
        <v>1</v>
      </c>
    </row>
    <row r="140" spans="1:3" ht="15.75" customHeight="1">
      <c r="A140" s="29" t="s">
        <v>309</v>
      </c>
      <c r="C140" s="30">
        <f>SEARCH(Sheet1!F147,Sheet1!$A142,1)</f>
        <v>1</v>
      </c>
    </row>
    <row r="141" spans="1:3" ht="15.75" customHeight="1">
      <c r="A141" s="29" t="s">
        <v>310</v>
      </c>
      <c r="C141" s="30">
        <f>SEARCH(Sheet1!F148,Sheet1!$A143,1)</f>
        <v>1</v>
      </c>
    </row>
    <row r="142" spans="1:3" ht="15.75" customHeight="1">
      <c r="A142" s="29" t="s">
        <v>311</v>
      </c>
      <c r="C142" s="30">
        <f>SEARCH(Sheet1!F149,Sheet1!$A144,1)</f>
        <v>1</v>
      </c>
    </row>
    <row r="143" spans="1:3" ht="15.75" customHeight="1">
      <c r="A143" s="29" t="s">
        <v>312</v>
      </c>
      <c r="C143" s="30">
        <f>SEARCH(Sheet1!F150,Sheet1!$A145,1)</f>
        <v>1</v>
      </c>
    </row>
    <row r="144" spans="1:3" ht="15.75" customHeight="1">
      <c r="A144" s="29" t="s">
        <v>313</v>
      </c>
      <c r="C144" s="30">
        <f>SEARCH(Sheet1!F151,Sheet1!$A146,1)</f>
        <v>1</v>
      </c>
    </row>
    <row r="145" spans="1:3" ht="15.75" customHeight="1">
      <c r="A145" s="29" t="s">
        <v>314</v>
      </c>
      <c r="C145" s="30">
        <f>SEARCH(Sheet1!F152,Sheet1!$A147,1)</f>
        <v>1</v>
      </c>
    </row>
    <row r="146" spans="1:3" ht="15.75" customHeight="1">
      <c r="A146" s="29" t="s">
        <v>315</v>
      </c>
      <c r="C146" s="30">
        <f>SEARCH(Sheet1!F153,Sheet1!$A148,1)</f>
        <v>1</v>
      </c>
    </row>
    <row r="147" spans="1:3" ht="15.75" customHeight="1">
      <c r="A147" s="29" t="s">
        <v>316</v>
      </c>
      <c r="C147" s="30">
        <f>SEARCH(Sheet1!F154,Sheet1!$A149,1)</f>
        <v>1</v>
      </c>
    </row>
    <row r="148" spans="1:3" ht="15.75" customHeight="1">
      <c r="A148" s="29" t="s">
        <v>317</v>
      </c>
      <c r="C148" s="30">
        <f>SEARCH(Sheet1!F155,Sheet1!$A150,1)</f>
        <v>1</v>
      </c>
    </row>
    <row r="149" spans="1:3" ht="15.75" customHeight="1">
      <c r="A149" s="29" t="s">
        <v>318</v>
      </c>
      <c r="C149" s="30">
        <f>SEARCH(Sheet1!F156,Sheet1!$A151,1)</f>
        <v>1</v>
      </c>
    </row>
    <row r="150" spans="1:3" ht="15.75" customHeight="1">
      <c r="A150" s="29" t="s">
        <v>319</v>
      </c>
      <c r="C150" s="30">
        <f>SEARCH(Sheet1!F157,Sheet1!$A152,1)</f>
        <v>1</v>
      </c>
    </row>
    <row r="151" spans="1:3" ht="15.75" customHeight="1">
      <c r="A151" s="29" t="s">
        <v>320</v>
      </c>
      <c r="C151" s="30">
        <f>SEARCH(Sheet1!F158,Sheet1!$A153,1)</f>
        <v>1</v>
      </c>
    </row>
    <row r="152" spans="1:3" ht="15.75" customHeight="1">
      <c r="A152" s="29" t="s">
        <v>321</v>
      </c>
      <c r="C152" s="30">
        <f>SEARCH(Sheet1!F159,Sheet1!$A154,1)</f>
        <v>1</v>
      </c>
    </row>
    <row r="153" spans="1:3" ht="15.75" customHeight="1">
      <c r="A153" s="29" t="s">
        <v>322</v>
      </c>
      <c r="C153" s="30">
        <f>SEARCH(Sheet1!F160,Sheet1!$A155,1)</f>
        <v>1</v>
      </c>
    </row>
    <row r="154" spans="1:3" ht="15.75" customHeight="1">
      <c r="A154" s="29" t="s">
        <v>323</v>
      </c>
      <c r="C154" s="30">
        <f>SEARCH(Sheet1!F161,Sheet1!$A156,1)</f>
        <v>1</v>
      </c>
    </row>
    <row r="155" spans="1:3" ht="15.75" customHeight="1">
      <c r="A155" s="29" t="s">
        <v>324</v>
      </c>
      <c r="C155" s="30">
        <f>SEARCH(Sheet1!F162,Sheet1!$A157,1)</f>
        <v>1</v>
      </c>
    </row>
    <row r="156" spans="1:3" ht="15.75" customHeight="1">
      <c r="A156" s="29" t="s">
        <v>325</v>
      </c>
      <c r="C156" s="30">
        <f>SEARCH(Sheet1!F163,Sheet1!$A158,1)</f>
        <v>1</v>
      </c>
    </row>
    <row r="157" spans="1:3" ht="15.75" customHeight="1">
      <c r="A157" s="29" t="s">
        <v>326</v>
      </c>
      <c r="C157" s="30">
        <f>SEARCH(Sheet1!F164,Sheet1!$A159,1)</f>
        <v>1</v>
      </c>
    </row>
    <row r="158" spans="1:3" ht="15.75" customHeight="1">
      <c r="A158" s="29" t="s">
        <v>327</v>
      </c>
      <c r="C158" s="30">
        <f>SEARCH(Sheet1!F165,Sheet1!$A160,1)</f>
        <v>1</v>
      </c>
    </row>
    <row r="159" spans="1:3" ht="15.75" customHeight="1">
      <c r="A159" s="29" t="s">
        <v>328</v>
      </c>
      <c r="C159" s="30">
        <f>SEARCH(Sheet1!F166,Sheet1!$A161,1)</f>
        <v>1</v>
      </c>
    </row>
    <row r="160" spans="1:3" ht="15.75" customHeight="1">
      <c r="A160" s="29" t="s">
        <v>329</v>
      </c>
      <c r="C160" s="30">
        <f>SEARCH(Sheet1!F167,Sheet1!$A162,1)</f>
        <v>1</v>
      </c>
    </row>
    <row r="161" spans="1:3" ht="15.75" customHeight="1">
      <c r="A161" s="29" t="s">
        <v>330</v>
      </c>
      <c r="C161" s="30">
        <f>SEARCH(Sheet1!F168,Sheet1!$A163,1)</f>
        <v>1</v>
      </c>
    </row>
    <row r="162" spans="1:3" ht="15.75" customHeight="1">
      <c r="A162" s="29" t="s">
        <v>331</v>
      </c>
      <c r="C162" s="30">
        <f>SEARCH(Sheet1!F169,Sheet1!$A164,1)</f>
        <v>1</v>
      </c>
    </row>
    <row r="163" spans="1:3" ht="15.75" customHeight="1">
      <c r="A163" s="29" t="s">
        <v>332</v>
      </c>
      <c r="C163" s="30">
        <f>SEARCH(Sheet1!F170,Sheet1!$A165,1)</f>
        <v>1</v>
      </c>
    </row>
    <row r="164" spans="1:3" ht="15.75" customHeight="1">
      <c r="A164" s="29" t="s">
        <v>333</v>
      </c>
      <c r="C164" s="30">
        <f>SEARCH(Sheet1!F171,Sheet1!$A166,1)</f>
        <v>1</v>
      </c>
    </row>
    <row r="165" spans="1:3" ht="15.75" customHeight="1">
      <c r="A165" s="29" t="s">
        <v>334</v>
      </c>
      <c r="C165" s="30">
        <f>SEARCH(Sheet1!F172,Sheet1!$A167,1)</f>
        <v>1</v>
      </c>
    </row>
    <row r="166" spans="1:3" ht="15.75" customHeight="1">
      <c r="A166" s="29" t="s">
        <v>335</v>
      </c>
      <c r="C166" s="30">
        <f>SEARCH(Sheet1!F173,Sheet1!$A168,1)</f>
        <v>1</v>
      </c>
    </row>
    <row r="167" spans="1:3" ht="15.75" customHeight="1">
      <c r="A167" s="29" t="s">
        <v>336</v>
      </c>
      <c r="C167" s="30">
        <f>SEARCH(Sheet1!F174,Sheet1!$A169,1)</f>
        <v>1</v>
      </c>
    </row>
    <row r="168" spans="1:3" ht="15.75" customHeight="1">
      <c r="A168" s="29" t="s">
        <v>337</v>
      </c>
      <c r="C168" s="30">
        <f>SEARCH(Sheet1!F175,Sheet1!$A170,1)</f>
        <v>1</v>
      </c>
    </row>
    <row r="169" spans="1:3" ht="15.75" customHeight="1">
      <c r="A169" s="29" t="s">
        <v>338</v>
      </c>
      <c r="C169" s="30">
        <f>SEARCH(Sheet1!F176,Sheet1!$A171,1)</f>
        <v>1</v>
      </c>
    </row>
    <row r="170" spans="1:3" ht="15.75" customHeight="1">
      <c r="A170" s="29" t="s">
        <v>339</v>
      </c>
      <c r="C170" s="30">
        <f>SEARCH(Sheet1!F177,Sheet1!$A172,1)</f>
        <v>1</v>
      </c>
    </row>
    <row r="171" spans="1:3" ht="15.75" customHeight="1">
      <c r="A171" s="29" t="s">
        <v>340</v>
      </c>
      <c r="C171" s="30">
        <f>SEARCH(Sheet1!F178,Sheet1!$A173,1)</f>
        <v>1</v>
      </c>
    </row>
    <row r="172" spans="1:3" ht="15.75" customHeight="1">
      <c r="A172" s="29" t="s">
        <v>341</v>
      </c>
      <c r="C172" s="30">
        <f>SEARCH(Sheet1!F179,Sheet1!$A174,1)</f>
        <v>1</v>
      </c>
    </row>
    <row r="173" spans="1:3" ht="15.75" customHeight="1">
      <c r="A173" s="29" t="s">
        <v>342</v>
      </c>
      <c r="C173" s="30">
        <f>SEARCH(Sheet1!F180,Sheet1!$A175,1)</f>
        <v>1</v>
      </c>
    </row>
    <row r="174" spans="1:3" ht="15.75" customHeight="1">
      <c r="A174" s="29" t="s">
        <v>343</v>
      </c>
      <c r="C174" s="30">
        <f>SEARCH(Sheet1!F181,Sheet1!$A176,1)</f>
        <v>1</v>
      </c>
    </row>
    <row r="175" spans="1:3" ht="15.75" customHeight="1">
      <c r="A175" s="29" t="s">
        <v>344</v>
      </c>
      <c r="C175" s="30">
        <f>SEARCH(Sheet1!F182,Sheet1!$A177,1)</f>
        <v>1</v>
      </c>
    </row>
    <row r="176" spans="1:3" ht="15.75" customHeight="1">
      <c r="A176" s="29" t="s">
        <v>345</v>
      </c>
      <c r="C176" s="30">
        <f>SEARCH(Sheet1!F183,Sheet1!$A178,1)</f>
        <v>1</v>
      </c>
    </row>
    <row r="177" spans="1:3" ht="15.75" customHeight="1">
      <c r="A177" s="29" t="s">
        <v>346</v>
      </c>
      <c r="C177" s="30">
        <f>SEARCH(Sheet1!F184,Sheet1!$A179,1)</f>
        <v>1</v>
      </c>
    </row>
    <row r="178" spans="1:3" ht="15.75" customHeight="1">
      <c r="A178" s="29" t="s">
        <v>347</v>
      </c>
      <c r="C178" s="30">
        <f>SEARCH(Sheet1!F185,Sheet1!$A180,1)</f>
        <v>1</v>
      </c>
    </row>
    <row r="179" spans="1:3" ht="15.75" customHeight="1">
      <c r="A179" s="29" t="s">
        <v>348</v>
      </c>
      <c r="C179" s="30">
        <f>SEARCH(Sheet1!F186,Sheet1!$A181,1)</f>
        <v>1</v>
      </c>
    </row>
    <row r="180" spans="1:3" ht="15.75" customHeight="1">
      <c r="A180" s="29" t="s">
        <v>349</v>
      </c>
      <c r="C180" s="30">
        <f>SEARCH(Sheet1!F187,Sheet1!$A182,1)</f>
        <v>1</v>
      </c>
    </row>
    <row r="181" spans="1:3" ht="15.75" customHeight="1">
      <c r="A181" s="29" t="s">
        <v>350</v>
      </c>
      <c r="C181" s="30">
        <f>SEARCH(Sheet1!F188,Sheet1!$A183,1)</f>
        <v>1</v>
      </c>
    </row>
    <row r="182" spans="1:3" ht="15.75" customHeight="1">
      <c r="A182" s="29" t="s">
        <v>351</v>
      </c>
      <c r="C182" s="30">
        <f>SEARCH(Sheet1!F189,Sheet1!$A184,1)</f>
        <v>1</v>
      </c>
    </row>
    <row r="183" spans="1:3" ht="15.75" customHeight="1">
      <c r="A183" s="29" t="s">
        <v>352</v>
      </c>
      <c r="C183" s="30">
        <f>SEARCH(Sheet1!F190,Sheet1!$A185,1)</f>
        <v>1</v>
      </c>
    </row>
    <row r="184" spans="1:3" ht="15.75" customHeight="1">
      <c r="A184" s="29" t="s">
        <v>353</v>
      </c>
      <c r="C184" s="30">
        <f>SEARCH(Sheet1!F191,Sheet1!$A186,1)</f>
        <v>1</v>
      </c>
    </row>
    <row r="185" spans="1:3" ht="15.75" customHeight="1">
      <c r="A185" s="29" t="s">
        <v>354</v>
      </c>
      <c r="C185" s="30">
        <f>SEARCH(Sheet1!F192,Sheet1!$A187,1)</f>
        <v>1</v>
      </c>
    </row>
    <row r="186" spans="1:3" ht="15.75" customHeight="1">
      <c r="A186" s="29" t="s">
        <v>355</v>
      </c>
      <c r="C186" s="30">
        <f>SEARCH(Sheet1!F193,Sheet1!$A188,1)</f>
        <v>1</v>
      </c>
    </row>
    <row r="187" spans="1:3" ht="15.75" customHeight="1">
      <c r="A187" s="29" t="s">
        <v>356</v>
      </c>
      <c r="C187" s="30">
        <f>SEARCH(Sheet1!F194,Sheet1!$A189,1)</f>
        <v>1</v>
      </c>
    </row>
    <row r="188" spans="1:3" ht="15.75" customHeight="1">
      <c r="A188" s="29" t="s">
        <v>357</v>
      </c>
      <c r="C188" s="30">
        <f>SEARCH(Sheet1!F195,Sheet1!$A190,1)</f>
        <v>1</v>
      </c>
    </row>
    <row r="189" spans="1:3" ht="15.75" customHeight="1">
      <c r="A189" s="29" t="s">
        <v>358</v>
      </c>
      <c r="C189" s="30">
        <f>SEARCH(Sheet1!F196,Sheet1!$A191,1)</f>
        <v>1</v>
      </c>
    </row>
    <row r="190" spans="1:3" ht="15.75" customHeight="1">
      <c r="A190" s="29" t="s">
        <v>359</v>
      </c>
      <c r="C190" s="30">
        <f>SEARCH(Sheet1!F197,Sheet1!$A192,1)</f>
        <v>1</v>
      </c>
    </row>
    <row r="191" spans="1:3" ht="15.75" customHeight="1">
      <c r="A191" s="29" t="s">
        <v>360</v>
      </c>
      <c r="C191" s="30">
        <f>SEARCH(Sheet1!F198,Sheet1!$A193,1)</f>
        <v>1</v>
      </c>
    </row>
    <row r="192" spans="1:3" ht="15.75" customHeight="1">
      <c r="A192" s="29" t="s">
        <v>361</v>
      </c>
      <c r="C192" s="30">
        <f>SEARCH(Sheet1!F199,Sheet1!$A194,1)</f>
        <v>1</v>
      </c>
    </row>
    <row r="193" spans="1:3" ht="15.75" customHeight="1">
      <c r="A193" s="29" t="s">
        <v>362</v>
      </c>
      <c r="C193" s="30">
        <f>SEARCH(Sheet1!F200,Sheet1!$A195,1)</f>
        <v>1</v>
      </c>
    </row>
    <row r="194" spans="1:3" ht="15.75" customHeight="1">
      <c r="A194" s="29" t="s">
        <v>363</v>
      </c>
      <c r="C194" s="30">
        <f>SEARCH(Sheet1!F201,Sheet1!$A196,1)</f>
        <v>1</v>
      </c>
    </row>
    <row r="195" spans="1:3" ht="15.75" customHeight="1">
      <c r="A195" s="29" t="s">
        <v>364</v>
      </c>
      <c r="C195" s="30">
        <f>SEARCH(Sheet1!F202,Sheet1!$A197,1)</f>
        <v>1</v>
      </c>
    </row>
    <row r="196" spans="1:3" ht="15.75" customHeight="1">
      <c r="A196" s="29" t="s">
        <v>365</v>
      </c>
      <c r="C196" s="30">
        <f>SEARCH(Sheet1!F203,Sheet1!$A198,1)</f>
        <v>1</v>
      </c>
    </row>
    <row r="197" spans="1:3" ht="15.75" customHeight="1">
      <c r="A197" s="29" t="s">
        <v>366</v>
      </c>
      <c r="C197" s="30">
        <f>SEARCH(Sheet1!F204,Sheet1!$A199,1)</f>
        <v>1</v>
      </c>
    </row>
    <row r="198" spans="1:3" ht="15.75" customHeight="1">
      <c r="A198" s="29" t="s">
        <v>367</v>
      </c>
      <c r="C198" s="30">
        <f>SEARCH(Sheet1!F205,Sheet1!$A200,1)</f>
        <v>1</v>
      </c>
    </row>
    <row r="199" spans="1:3" ht="15.75" customHeight="1">
      <c r="A199" s="29" t="s">
        <v>368</v>
      </c>
      <c r="C199" s="30">
        <f>SEARCH(Sheet1!F206,Sheet1!$A201,1)</f>
        <v>1</v>
      </c>
    </row>
    <row r="200" spans="1:3" ht="15.75" customHeight="1">
      <c r="A200" s="29" t="s">
        <v>369</v>
      </c>
      <c r="C200" s="30">
        <f>SEARCH(Sheet1!F207,Sheet1!$A202,1)</f>
        <v>1</v>
      </c>
    </row>
    <row r="201" spans="1:3" ht="15.75" customHeight="1">
      <c r="A201" s="29" t="s">
        <v>370</v>
      </c>
      <c r="C201" s="30">
        <f>SEARCH(Sheet1!F208,Sheet1!$A203,1)</f>
        <v>1</v>
      </c>
    </row>
    <row r="202" spans="1:3" ht="15.75" customHeight="1">
      <c r="A202" s="29" t="s">
        <v>371</v>
      </c>
      <c r="C202" s="30">
        <f>SEARCH(Sheet1!F209,Sheet1!$A204,1)</f>
        <v>1</v>
      </c>
    </row>
    <row r="203" spans="1:3" ht="15.75" customHeight="1">
      <c r="A203" s="29" t="s">
        <v>372</v>
      </c>
      <c r="C203" s="30">
        <f>SEARCH(Sheet1!F210,Sheet1!$A205,1)</f>
        <v>1</v>
      </c>
    </row>
    <row r="204" spans="1:3" ht="15.75" customHeight="1">
      <c r="A204" s="29" t="s">
        <v>373</v>
      </c>
      <c r="C204" s="30">
        <f>SEARCH(Sheet1!F211,Sheet1!$A206,1)</f>
        <v>1</v>
      </c>
    </row>
    <row r="205" spans="1:3" ht="15.75" customHeight="1">
      <c r="A205" s="29" t="s">
        <v>374</v>
      </c>
      <c r="C205" s="30">
        <f>SEARCH(Sheet1!F212,Sheet1!$A207,1)</f>
        <v>1</v>
      </c>
    </row>
    <row r="206" spans="1:3" ht="15.75" customHeight="1">
      <c r="A206" s="29" t="s">
        <v>375</v>
      </c>
      <c r="C206" s="30">
        <f>SEARCH(Sheet1!F213,Sheet1!$A208,1)</f>
        <v>1</v>
      </c>
    </row>
    <row r="207" spans="1:3" ht="15.75" customHeight="1">
      <c r="A207" s="29" t="s">
        <v>376</v>
      </c>
      <c r="C207" s="30">
        <f>SEARCH(Sheet1!F215,Sheet1!$A210,1)</f>
        <v>1</v>
      </c>
    </row>
    <row r="208" spans="1:3" ht="15.75" customHeight="1">
      <c r="A208" s="29" t="s">
        <v>377</v>
      </c>
      <c r="C208" s="30">
        <f>SEARCH(Sheet1!F214,Sheet1!$A209,1)</f>
        <v>1</v>
      </c>
    </row>
    <row r="209" spans="1:3" ht="15.75" customHeight="1">
      <c r="A209" s="29" t="s">
        <v>378</v>
      </c>
      <c r="C209" s="30">
        <f>SEARCH(Sheet1!F216,Sheet1!$A211,1)</f>
        <v>1</v>
      </c>
    </row>
    <row r="210" spans="1:3" ht="15.75" customHeight="1">
      <c r="A210" s="29" t="s">
        <v>379</v>
      </c>
      <c r="C210" s="30">
        <f>SEARCH(Sheet1!F217,Sheet1!$A212,1)</f>
        <v>1</v>
      </c>
    </row>
    <row r="211" spans="1:3" ht="15.75" customHeight="1">
      <c r="A211" s="29" t="s">
        <v>380</v>
      </c>
      <c r="C211" s="30">
        <f>SEARCH(Sheet1!F218,Sheet1!$A213,1)</f>
        <v>1</v>
      </c>
    </row>
    <row r="212" spans="1:3" ht="15.75" customHeight="1">
      <c r="A212" s="29" t="s">
        <v>381</v>
      </c>
      <c r="C212" s="30">
        <f>SEARCH(Sheet1!F219,Sheet1!$A214,1)</f>
        <v>1</v>
      </c>
    </row>
    <row r="213" spans="1:3" ht="15.75" customHeight="1">
      <c r="A213" s="29" t="s">
        <v>382</v>
      </c>
      <c r="C213" s="30">
        <f>SEARCH(Sheet1!F220,Sheet1!$A215,1)</f>
        <v>1</v>
      </c>
    </row>
    <row r="214" spans="1:3" ht="15.75" customHeight="1">
      <c r="A214" s="29" t="s">
        <v>383</v>
      </c>
      <c r="C214" s="30">
        <f>SEARCH(Sheet1!F221,Sheet1!$A216,1)</f>
        <v>1</v>
      </c>
    </row>
    <row r="215" spans="1:3" ht="15.75" customHeight="1">
      <c r="A215" s="29" t="s">
        <v>384</v>
      </c>
      <c r="C215" s="30">
        <f>SEARCH(Sheet1!F222,Sheet1!$A217,1)</f>
        <v>1</v>
      </c>
    </row>
    <row r="216" spans="1:3" ht="15.75" customHeight="1">
      <c r="A216" s="29" t="s">
        <v>385</v>
      </c>
      <c r="C216" s="30">
        <f>SEARCH(Sheet1!F223,Sheet1!$A218,1)</f>
        <v>1</v>
      </c>
    </row>
    <row r="217" spans="1:3" ht="15.75" customHeight="1">
      <c r="A217" s="29" t="s">
        <v>386</v>
      </c>
      <c r="C217" s="30">
        <f>SEARCH(Sheet1!F224,Sheet1!$A219,1)</f>
        <v>1</v>
      </c>
    </row>
    <row r="218" spans="1:3" ht="15.75" customHeight="1">
      <c r="A218" s="29" t="s">
        <v>387</v>
      </c>
      <c r="C218" s="30">
        <f>SEARCH(Sheet1!F225,Sheet1!$A220,1)</f>
        <v>1</v>
      </c>
    </row>
    <row r="219" spans="1:3" ht="15.75" customHeight="1">
      <c r="A219" s="29" t="s">
        <v>388</v>
      </c>
      <c r="C219" s="30">
        <f>SEARCH(Sheet1!F226,Sheet1!$A221,1)</f>
        <v>1</v>
      </c>
    </row>
    <row r="220" spans="1:3" ht="15.75" customHeight="1">
      <c r="A220" s="29" t="s">
        <v>389</v>
      </c>
      <c r="C220" s="30">
        <f>SEARCH(Sheet1!F227,Sheet1!$A222,1)</f>
        <v>1</v>
      </c>
    </row>
    <row r="221" spans="1:3" ht="15.75" customHeight="1">
      <c r="A221" s="29" t="s">
        <v>390</v>
      </c>
      <c r="C221" s="30">
        <f>SEARCH(Sheet1!F228,Sheet1!$A223,1)</f>
        <v>1</v>
      </c>
    </row>
    <row r="222" spans="1:3" ht="15.75" customHeight="1">
      <c r="A222" s="29" t="s">
        <v>391</v>
      </c>
      <c r="C222" s="30">
        <f>SEARCH(Sheet1!F229,Sheet1!$A224,1)</f>
        <v>1</v>
      </c>
    </row>
    <row r="223" spans="1:3" ht="15.75" customHeight="1">
      <c r="A223" s="29" t="s">
        <v>392</v>
      </c>
      <c r="C223" s="30">
        <f>SEARCH(Sheet1!F230,Sheet1!$A225,1)</f>
        <v>1</v>
      </c>
    </row>
    <row r="224" spans="1:3" ht="15.75" customHeight="1">
      <c r="A224" s="29" t="s">
        <v>393</v>
      </c>
      <c r="C224" s="30">
        <f>SEARCH(Sheet1!F231,Sheet1!$A226,1)</f>
        <v>1</v>
      </c>
    </row>
    <row r="225" spans="1:3" ht="15.75" customHeight="1">
      <c r="A225" s="29" t="s">
        <v>394</v>
      </c>
      <c r="C225" s="30">
        <f>SEARCH(Sheet1!F232,Sheet1!$A227,1)</f>
        <v>1</v>
      </c>
    </row>
    <row r="226" spans="1:3" ht="15.75" customHeight="1">
      <c r="A226" s="29" t="s">
        <v>395</v>
      </c>
      <c r="C226" s="30">
        <f>SEARCH(Sheet1!F233,Sheet1!$A228,1)</f>
        <v>1</v>
      </c>
    </row>
    <row r="227" spans="1:3" ht="15.75" customHeight="1">
      <c r="A227" s="29" t="s">
        <v>396</v>
      </c>
      <c r="C227" s="30">
        <f>SEARCH(Sheet1!F234,Sheet1!$A229,1)</f>
        <v>1</v>
      </c>
    </row>
    <row r="228" spans="1:3" ht="15.75" customHeight="1">
      <c r="A228" s="29" t="s">
        <v>397</v>
      </c>
      <c r="C228" s="30">
        <f>SEARCH(Sheet1!F235,Sheet1!$A230,1)</f>
        <v>1</v>
      </c>
    </row>
    <row r="229" spans="1:3" ht="15.75" customHeight="1">
      <c r="A229" s="29" t="s">
        <v>398</v>
      </c>
      <c r="C229" s="30">
        <f>SEARCH(Sheet1!F236,Sheet1!$A231,1)</f>
        <v>1</v>
      </c>
    </row>
    <row r="230" spans="1:3" ht="15.75" customHeight="1">
      <c r="A230" s="29" t="s">
        <v>399</v>
      </c>
      <c r="C230" s="30">
        <f>SEARCH(Sheet1!F237,Sheet1!$A232,1)</f>
        <v>1</v>
      </c>
    </row>
    <row r="231" spans="1:3" ht="15.75" customHeight="1">
      <c r="A231" s="29" t="s">
        <v>400</v>
      </c>
      <c r="C231" s="30">
        <f>SEARCH(Sheet1!F238,Sheet1!$A233,1)</f>
        <v>1</v>
      </c>
    </row>
    <row r="232" spans="1:3" ht="15.75" customHeight="1">
      <c r="A232" s="29" t="s">
        <v>401</v>
      </c>
      <c r="C232" s="30">
        <f>SEARCH(Sheet1!F239,Sheet1!$A234,1)</f>
        <v>1</v>
      </c>
    </row>
    <row r="233" spans="1:3" ht="15.75" customHeight="1">
      <c r="A233" s="29" t="s">
        <v>402</v>
      </c>
      <c r="C233" s="30">
        <f>SEARCH(Sheet1!F240,Sheet1!$A235,1)</f>
        <v>1</v>
      </c>
    </row>
    <row r="234" spans="1:3" ht="15.75" customHeight="1">
      <c r="A234" s="29" t="s">
        <v>403</v>
      </c>
      <c r="C234" s="30">
        <f>SEARCH(Sheet1!F241,Sheet1!$A236,1)</f>
        <v>1</v>
      </c>
    </row>
    <row r="235" spans="1:3" ht="15.75" customHeight="1">
      <c r="A235" s="29" t="s">
        <v>404</v>
      </c>
      <c r="C235" s="30">
        <f>SEARCH(Sheet1!F242,Sheet1!$A237,1)</f>
        <v>1</v>
      </c>
    </row>
    <row r="236" spans="1:3" ht="15.75" customHeight="1">
      <c r="A236" s="29" t="s">
        <v>405</v>
      </c>
      <c r="C236" s="30">
        <f>SEARCH(Sheet1!F243,Sheet1!$A238,1)</f>
        <v>1</v>
      </c>
    </row>
    <row r="237" spans="1:3" ht="15.75" customHeight="1">
      <c r="A237" s="29" t="s">
        <v>406</v>
      </c>
      <c r="C237" s="30">
        <f>SEARCH(Sheet1!F244,Sheet1!$A239,1)</f>
        <v>1</v>
      </c>
    </row>
    <row r="238" spans="1:3" ht="15.75" customHeight="1">
      <c r="A238" s="29" t="s">
        <v>407</v>
      </c>
      <c r="C238" s="30">
        <f>SEARCH(Sheet1!F245,Sheet1!$A240,1)</f>
        <v>1</v>
      </c>
    </row>
    <row r="239" spans="1:3" ht="15.75" customHeight="1">
      <c r="A239" s="29" t="s">
        <v>408</v>
      </c>
      <c r="C239" s="30">
        <f>SEARCH(Sheet1!F246,Sheet1!$A241,1)</f>
        <v>1</v>
      </c>
    </row>
    <row r="240" spans="1:3" ht="15.75" customHeight="1">
      <c r="A240" s="29" t="s">
        <v>409</v>
      </c>
      <c r="C240" s="30">
        <f>SEARCH(Sheet1!F247,Sheet1!$A242,1)</f>
        <v>1</v>
      </c>
    </row>
    <row r="241" spans="1:3" ht="15.75" customHeight="1">
      <c r="A241" s="29" t="s">
        <v>410</v>
      </c>
      <c r="C241" s="30">
        <f>SEARCH(Sheet1!F248,Sheet1!$A243,1)</f>
        <v>1</v>
      </c>
    </row>
    <row r="242" spans="1:3" ht="15.75" customHeight="1">
      <c r="A242" s="29" t="s">
        <v>411</v>
      </c>
      <c r="C242" s="30">
        <f>SEARCH(Sheet1!F249,Sheet1!$A244,1)</f>
        <v>1</v>
      </c>
    </row>
    <row r="243" spans="1:3" ht="15.75" customHeight="1">
      <c r="A243" s="29" t="s">
        <v>412</v>
      </c>
      <c r="C243" s="30">
        <f>SEARCH(Sheet1!F250,Sheet1!$A245,1)</f>
        <v>1</v>
      </c>
    </row>
    <row r="244" spans="1:3" ht="15.75" customHeight="1">
      <c r="A244" s="29" t="s">
        <v>413</v>
      </c>
      <c r="C244" s="30">
        <f>SEARCH(Sheet1!F251,Sheet1!$A246,1)</f>
        <v>1</v>
      </c>
    </row>
    <row r="245" spans="1:3" ht="15.75" customHeight="1">
      <c r="A245" s="29" t="s">
        <v>414</v>
      </c>
      <c r="C245" s="30">
        <f>SEARCH(Sheet1!F252,Sheet1!$A247,1)</f>
        <v>1</v>
      </c>
    </row>
    <row r="246" spans="1:3" ht="15.75" customHeight="1">
      <c r="A246" s="29" t="s">
        <v>415</v>
      </c>
      <c r="C246" s="30">
        <f>SEARCH(Sheet1!F253,Sheet1!$A248,1)</f>
        <v>1</v>
      </c>
    </row>
    <row r="247" spans="1:3" ht="15.75" customHeight="1">
      <c r="A247" s="29" t="s">
        <v>416</v>
      </c>
      <c r="C247" s="30">
        <f>SEARCH(Sheet1!F254,Sheet1!$A249,1)</f>
        <v>1</v>
      </c>
    </row>
    <row r="248" spans="1:3" ht="15.75" customHeight="1">
      <c r="A248" s="29" t="s">
        <v>417</v>
      </c>
      <c r="C248" s="30">
        <f>SEARCH(Sheet1!F255,Sheet1!$A250,1)</f>
        <v>1</v>
      </c>
    </row>
    <row r="249" spans="1:3" ht="15.75" customHeight="1">
      <c r="A249" s="29" t="s">
        <v>418</v>
      </c>
      <c r="C249" s="30">
        <f>SEARCH(Sheet1!F256,Sheet1!$A251,1)</f>
        <v>1</v>
      </c>
    </row>
    <row r="250" spans="1:3" ht="15.75" customHeight="1">
      <c r="A250" s="29" t="s">
        <v>419</v>
      </c>
      <c r="C250" s="30">
        <f>SEARCH(Sheet1!F257,Sheet1!$A252,1)</f>
        <v>1</v>
      </c>
    </row>
    <row r="251" spans="1:3" ht="15.75" customHeight="1">
      <c r="A251" s="29" t="s">
        <v>420</v>
      </c>
      <c r="C251" s="30">
        <f>SEARCH(Sheet1!F258,Sheet1!$A253,1)</f>
        <v>1</v>
      </c>
    </row>
    <row r="252" spans="1:3" ht="15.75" customHeight="1">
      <c r="A252" s="29" t="s">
        <v>421</v>
      </c>
      <c r="C252" s="30">
        <f>SEARCH(Sheet1!F259,Sheet1!$A254,1)</f>
        <v>1</v>
      </c>
    </row>
    <row r="253" spans="1:3" ht="15.75" customHeight="1">
      <c r="A253" s="29" t="s">
        <v>422</v>
      </c>
      <c r="C253" s="30">
        <f>SEARCH(Sheet1!F260,Sheet1!$A255,1)</f>
        <v>1</v>
      </c>
    </row>
    <row r="254" spans="1:3" ht="15.75" customHeight="1">
      <c r="A254" s="29" t="s">
        <v>423</v>
      </c>
      <c r="C254" s="30">
        <f>SEARCH(Sheet1!F261,Sheet1!$A256,1)</f>
        <v>1</v>
      </c>
    </row>
    <row r="255" spans="1:3" ht="15.75" customHeight="1">
      <c r="A255" s="29" t="s">
        <v>424</v>
      </c>
      <c r="C255" s="30">
        <f>SEARCH(Sheet1!F262,Sheet1!$A257,1)</f>
        <v>1</v>
      </c>
    </row>
    <row r="256" spans="1:3" ht="15.75" customHeight="1">
      <c r="A256" s="29" t="s">
        <v>425</v>
      </c>
      <c r="C256" s="30">
        <f>SEARCH(Sheet1!F263,Sheet1!$A258,1)</f>
        <v>1</v>
      </c>
    </row>
    <row r="257" spans="1:3" ht="15.75" customHeight="1">
      <c r="A257" s="29" t="s">
        <v>426</v>
      </c>
      <c r="C257" s="30">
        <f>SEARCH(Sheet1!F264,Sheet1!$A259,1)</f>
        <v>1</v>
      </c>
    </row>
    <row r="258" spans="1:3" ht="15.75" customHeight="1">
      <c r="A258" s="29" t="s">
        <v>427</v>
      </c>
      <c r="C258" s="30">
        <f>SEARCH(Sheet1!F265,Sheet1!$A260,1)</f>
        <v>1</v>
      </c>
    </row>
    <row r="259" spans="1:3" ht="15.75" customHeight="1">
      <c r="A259" s="29" t="s">
        <v>428</v>
      </c>
      <c r="C259" s="30">
        <f>SEARCH(Sheet1!F266,Sheet1!$A261,1)</f>
        <v>1</v>
      </c>
    </row>
    <row r="260" spans="1:3" ht="15.75" customHeight="1">
      <c r="A260" s="29" t="s">
        <v>429</v>
      </c>
      <c r="C260" s="30">
        <f>SEARCH(Sheet1!F267,Sheet1!$A262,1)</f>
        <v>1</v>
      </c>
    </row>
    <row r="261" spans="1:3" ht="15.75" customHeight="1">
      <c r="A261" s="29" t="s">
        <v>430</v>
      </c>
      <c r="C261" s="30">
        <f>SEARCH(Sheet1!F268,Sheet1!$A263,1)</f>
        <v>1</v>
      </c>
    </row>
    <row r="262" spans="1:3" ht="15.75" customHeight="1">
      <c r="A262" s="29" t="s">
        <v>431</v>
      </c>
      <c r="C262" s="30">
        <f>SEARCH(Sheet1!F269,Sheet1!$A264,1)</f>
        <v>1</v>
      </c>
    </row>
    <row r="263" spans="1:3" ht="15.75" customHeight="1">
      <c r="A263" s="29" t="s">
        <v>432</v>
      </c>
      <c r="C263" s="30">
        <f>SEARCH(Sheet1!F270,Sheet1!$A265,1)</f>
        <v>1</v>
      </c>
    </row>
    <row r="264" spans="1:3" ht="15.75" customHeight="1">
      <c r="A264" s="29" t="s">
        <v>433</v>
      </c>
      <c r="C264" s="30">
        <f>SEARCH(Sheet1!F271,Sheet1!$A266,1)</f>
        <v>1</v>
      </c>
    </row>
    <row r="265" spans="1:3" ht="15.75" customHeight="1">
      <c r="A265" s="29" t="s">
        <v>434</v>
      </c>
      <c r="C265" s="30">
        <f>SEARCH(Sheet1!F272,Sheet1!$A267,1)</f>
        <v>1</v>
      </c>
    </row>
    <row r="266" spans="1:3" ht="15.75" customHeight="1">
      <c r="A266" s="29" t="s">
        <v>435</v>
      </c>
      <c r="C266" s="30">
        <f>SEARCH(Sheet1!F273,Sheet1!$A268,1)</f>
        <v>1</v>
      </c>
    </row>
    <row r="267" spans="1:3" ht="15.75" customHeight="1">
      <c r="A267" s="29" t="s">
        <v>436</v>
      </c>
      <c r="C267" s="30">
        <f>SEARCH(Sheet1!F274,Sheet1!$A269,1)</f>
        <v>1</v>
      </c>
    </row>
    <row r="268" spans="1:3" ht="15.75" customHeight="1">
      <c r="A268" s="29" t="s">
        <v>437</v>
      </c>
      <c r="C268" s="30">
        <f>SEARCH(Sheet1!F275,Sheet1!$A270,1)</f>
        <v>1</v>
      </c>
    </row>
    <row r="269" spans="1:3" ht="15.75" customHeight="1">
      <c r="A269" s="29" t="s">
        <v>438</v>
      </c>
      <c r="C269" s="30">
        <f>SEARCH(Sheet1!F276,Sheet1!$A271,1)</f>
        <v>1</v>
      </c>
    </row>
    <row r="270" spans="1:3" ht="15.75" customHeight="1">
      <c r="A270" s="29" t="s">
        <v>439</v>
      </c>
      <c r="C270" s="30">
        <f>SEARCH(Sheet1!F277,Sheet1!$A272,1)</f>
        <v>1</v>
      </c>
    </row>
    <row r="271" spans="1:3" ht="15.75" customHeight="1">
      <c r="A271" s="29" t="s">
        <v>440</v>
      </c>
      <c r="C271" s="30">
        <f>SEARCH(Sheet1!F278,Sheet1!$A273,1)</f>
        <v>1</v>
      </c>
    </row>
    <row r="272" spans="1:3" ht="15.75" customHeight="1">
      <c r="A272" s="29" t="s">
        <v>441</v>
      </c>
      <c r="C272" s="30">
        <f>SEARCH(Sheet1!F279,Sheet1!$A274,1)</f>
        <v>1</v>
      </c>
    </row>
    <row r="273" spans="1:3" ht="15.75" customHeight="1">
      <c r="A273" s="29" t="s">
        <v>442</v>
      </c>
      <c r="C273" s="30">
        <f>SEARCH(Sheet1!F280,Sheet1!$A275,1)</f>
        <v>1</v>
      </c>
    </row>
    <row r="274" spans="1:3" ht="15.75" customHeight="1">
      <c r="A274" s="29" t="s">
        <v>443</v>
      </c>
      <c r="C274" s="30">
        <f>SEARCH(Sheet1!F281,Sheet1!$A276,1)</f>
        <v>1</v>
      </c>
    </row>
    <row r="275" spans="1:3" ht="15.75" customHeight="1">
      <c r="A275" s="29" t="s">
        <v>444</v>
      </c>
      <c r="C275" s="30">
        <f>SEARCH(Sheet1!F282,Sheet1!$A277,1)</f>
        <v>1</v>
      </c>
    </row>
    <row r="276" spans="1:3" ht="15.75" customHeight="1">
      <c r="A276" s="29" t="s">
        <v>445</v>
      </c>
      <c r="C276" s="30">
        <f>SEARCH(Sheet1!F283,Sheet1!$A278,1)</f>
        <v>1</v>
      </c>
    </row>
    <row r="277" spans="1:3" ht="15.75" customHeight="1">
      <c r="A277" s="29" t="s">
        <v>446</v>
      </c>
      <c r="C277" s="30">
        <f>SEARCH(Sheet1!F284,Sheet1!$A279,1)</f>
        <v>1</v>
      </c>
    </row>
    <row r="278" spans="1:3" ht="15.75" customHeight="1">
      <c r="A278" s="29" t="s">
        <v>447</v>
      </c>
      <c r="C278" s="30">
        <f>SEARCH(Sheet1!F285,Sheet1!$A280,1)</f>
        <v>1</v>
      </c>
    </row>
    <row r="279" spans="1:3" ht="15.75" customHeight="1">
      <c r="A279" s="29" t="s">
        <v>448</v>
      </c>
      <c r="C279" s="30">
        <f>SEARCH(Sheet1!F286,Sheet1!$A281,1)</f>
        <v>1</v>
      </c>
    </row>
    <row r="280" spans="1:3" ht="15.75" customHeight="1">
      <c r="A280" s="29" t="s">
        <v>449</v>
      </c>
      <c r="C280" s="30">
        <f>SEARCH(Sheet1!F287,Sheet1!$A282,1)</f>
        <v>1</v>
      </c>
    </row>
    <row r="281" spans="1:3" ht="15.75" customHeight="1">
      <c r="A281" s="29" t="s">
        <v>450</v>
      </c>
      <c r="C281" s="30">
        <f>SEARCH(Sheet1!F288,Sheet1!$A283,1)</f>
        <v>1</v>
      </c>
    </row>
    <row r="282" spans="1:3" ht="15.75" customHeight="1">
      <c r="A282" s="29" t="s">
        <v>451</v>
      </c>
      <c r="C282" s="30">
        <f>SEARCH(Sheet1!F289,Sheet1!$A284,1)</f>
        <v>1</v>
      </c>
    </row>
    <row r="283" spans="1:3" ht="15.75" customHeight="1">
      <c r="A283" s="29" t="s">
        <v>452</v>
      </c>
      <c r="C283" s="30">
        <f>SEARCH(Sheet1!F290,Sheet1!$A285,1)</f>
        <v>1</v>
      </c>
    </row>
    <row r="284" spans="1:3" ht="15.75" customHeight="1">
      <c r="A284" s="29" t="s">
        <v>453</v>
      </c>
      <c r="C284" s="30">
        <f>SEARCH(Sheet1!F291,Sheet1!$A286,1)</f>
        <v>1</v>
      </c>
    </row>
    <row r="285" spans="1:3" ht="15.75" customHeight="1">
      <c r="A285" s="29" t="s">
        <v>454</v>
      </c>
      <c r="C285" s="30">
        <f>SEARCH(Sheet1!F292,Sheet1!$A287,1)</f>
        <v>1</v>
      </c>
    </row>
    <row r="286" spans="1:3" ht="15.75" customHeight="1">
      <c r="A286" s="29" t="s">
        <v>455</v>
      </c>
      <c r="C286" s="30">
        <f>SEARCH(Sheet1!F293,Sheet1!$A288,1)</f>
        <v>1</v>
      </c>
    </row>
    <row r="287" spans="1:3" ht="15.75" customHeight="1">
      <c r="A287" s="29" t="s">
        <v>456</v>
      </c>
      <c r="C287" s="30">
        <f>SEARCH(Sheet1!F294,Sheet1!$A289,1)</f>
        <v>1</v>
      </c>
    </row>
    <row r="288" spans="1:3" ht="15.75" customHeight="1">
      <c r="A288" s="29" t="s">
        <v>457</v>
      </c>
      <c r="C288" s="30">
        <f>SEARCH(Sheet1!F295,Sheet1!$A290,1)</f>
        <v>1</v>
      </c>
    </row>
    <row r="289" spans="1:3" ht="15.75" customHeight="1">
      <c r="A289" s="29" t="s">
        <v>458</v>
      </c>
      <c r="C289" s="30">
        <f>SEARCH(Sheet1!F296,Sheet1!$A291,1)</f>
        <v>1</v>
      </c>
    </row>
    <row r="290" spans="1:3" ht="15.75" customHeight="1">
      <c r="A290" s="29" t="s">
        <v>459</v>
      </c>
      <c r="C290" s="30">
        <f>SEARCH(Sheet1!F297,Sheet1!$A292,1)</f>
        <v>1</v>
      </c>
    </row>
    <row r="291" spans="1:3" ht="15.75" customHeight="1">
      <c r="A291" s="29" t="s">
        <v>460</v>
      </c>
      <c r="C291" s="30">
        <f>SEARCH(Sheet1!F298,Sheet1!$A293,1)</f>
        <v>1</v>
      </c>
    </row>
    <row r="292" spans="1:3" ht="15.75" customHeight="1">
      <c r="A292" s="29" t="s">
        <v>461</v>
      </c>
      <c r="C292" s="30">
        <f>SEARCH(Sheet1!F299,Sheet1!$A294,1)</f>
        <v>1</v>
      </c>
    </row>
    <row r="293" spans="1:3" ht="15.75" customHeight="1">
      <c r="A293" s="29" t="s">
        <v>462</v>
      </c>
      <c r="C293" s="30">
        <f>SEARCH(Sheet1!F300,Sheet1!$A295,1)</f>
        <v>1</v>
      </c>
    </row>
    <row r="294" spans="1:3" ht="15.75" customHeight="1">
      <c r="A294" s="29" t="s">
        <v>463</v>
      </c>
      <c r="C294" s="30">
        <f>SEARCH(Sheet1!F301,Sheet1!$A296,1)</f>
        <v>1</v>
      </c>
    </row>
    <row r="295" spans="1:3" ht="15.75" customHeight="1">
      <c r="A295" s="29" t="s">
        <v>464</v>
      </c>
      <c r="C295" s="30">
        <f>SEARCH(Sheet1!F302,Sheet1!$A297,1)</f>
        <v>1</v>
      </c>
    </row>
    <row r="296" spans="1:3" ht="15.75" customHeight="1">
      <c r="A296" s="29" t="s">
        <v>465</v>
      </c>
      <c r="C296" s="30">
        <f>SEARCH(Sheet1!F303,Sheet1!$A298,1)</f>
        <v>1</v>
      </c>
    </row>
    <row r="297" spans="1:3" ht="15.75" customHeight="1">
      <c r="A297" s="29" t="s">
        <v>466</v>
      </c>
      <c r="C297" s="30">
        <f>SEARCH(Sheet1!F304,Sheet1!$A299,1)</f>
        <v>1</v>
      </c>
    </row>
    <row r="298" spans="1:3" ht="15.75" customHeight="1">
      <c r="A298" s="29" t="s">
        <v>467</v>
      </c>
      <c r="C298" s="30">
        <f>SEARCH(Sheet1!F305,Sheet1!$A300,1)</f>
        <v>1</v>
      </c>
    </row>
    <row r="299" spans="1:3" ht="15.75" customHeight="1">
      <c r="A299" s="29" t="s">
        <v>468</v>
      </c>
      <c r="C299" s="30">
        <f>SEARCH(Sheet1!F306,Sheet1!$A301,1)</f>
        <v>1</v>
      </c>
    </row>
    <row r="300" spans="1:3" ht="15.75" customHeight="1">
      <c r="A300" s="29" t="s">
        <v>469</v>
      </c>
      <c r="C300" s="30">
        <f>SEARCH(Sheet1!F307,Sheet1!$A302,1)</f>
        <v>1</v>
      </c>
    </row>
    <row r="301" spans="1:3" ht="15.75" customHeight="1">
      <c r="A301" s="29" t="s">
        <v>470</v>
      </c>
      <c r="C301" s="30">
        <f>SEARCH(Sheet1!F308,Sheet1!$A303,1)</f>
        <v>1</v>
      </c>
    </row>
    <row r="302" spans="1:3" ht="15.75" customHeight="1">
      <c r="A302" s="29" t="s">
        <v>471</v>
      </c>
      <c r="C302" s="30">
        <f>SEARCH(Sheet1!F309,Sheet1!$A304,1)</f>
        <v>1</v>
      </c>
    </row>
    <row r="303" spans="1:3" ht="15.75" customHeight="1">
      <c r="A303" s="29" t="s">
        <v>472</v>
      </c>
      <c r="C303" s="30">
        <f>SEARCH(Sheet1!F310,Sheet1!$A305,1)</f>
        <v>1</v>
      </c>
    </row>
    <row r="304" spans="1:3" ht="15.75" customHeight="1">
      <c r="A304" s="29" t="s">
        <v>473</v>
      </c>
      <c r="C304" s="30">
        <f>SEARCH(Sheet1!F311,Sheet1!$A306,1)</f>
        <v>1</v>
      </c>
    </row>
    <row r="305" spans="1:3" ht="15.75" customHeight="1">
      <c r="A305" s="29" t="s">
        <v>474</v>
      </c>
      <c r="C305" s="30">
        <f>SEARCH(Sheet1!F312,Sheet1!$A307,1)</f>
        <v>1</v>
      </c>
    </row>
    <row r="306" spans="1:3" ht="15.75" customHeight="1">
      <c r="A306" s="29" t="s">
        <v>475</v>
      </c>
      <c r="C306" s="30">
        <f>SEARCH(Sheet1!F313,Sheet1!$A308,1)</f>
        <v>1</v>
      </c>
    </row>
    <row r="307" spans="1:3" ht="15.75" customHeight="1">
      <c r="A307" s="29" t="s">
        <v>476</v>
      </c>
      <c r="C307" s="30">
        <f>SEARCH(Sheet1!F314,Sheet1!$A309,1)</f>
        <v>1</v>
      </c>
    </row>
    <row r="308" spans="1:3" ht="15.75" customHeight="1">
      <c r="A308" s="29" t="s">
        <v>477</v>
      </c>
      <c r="C308" s="30">
        <f>SEARCH(Sheet1!F315,Sheet1!$A310,1)</f>
        <v>1</v>
      </c>
    </row>
    <row r="309" spans="1:3" ht="15.75" customHeight="1">
      <c r="A309" s="29" t="s">
        <v>478</v>
      </c>
      <c r="C309" s="30">
        <f>SEARCH(Sheet1!F316,Sheet1!$A311,1)</f>
        <v>1</v>
      </c>
    </row>
    <row r="310" spans="1:3" ht="15.75" customHeight="1">
      <c r="A310" s="29" t="s">
        <v>479</v>
      </c>
      <c r="C310" s="30">
        <f>SEARCH(Sheet1!F317,Sheet1!$A312,1)</f>
        <v>1</v>
      </c>
    </row>
    <row r="311" spans="1:3" ht="15.75" customHeight="1">
      <c r="A311" s="29" t="s">
        <v>480</v>
      </c>
      <c r="C311" s="30">
        <f>SEARCH(Sheet1!F318,Sheet1!$A313,1)</f>
        <v>1</v>
      </c>
    </row>
    <row r="312" spans="1:3" ht="15.75" customHeight="1">
      <c r="A312" s="29" t="s">
        <v>481</v>
      </c>
      <c r="C312" s="30">
        <f>SEARCH(Sheet1!F319,Sheet1!$A314,1)</f>
        <v>1</v>
      </c>
    </row>
    <row r="313" spans="1:3" ht="15.75" customHeight="1">
      <c r="A313" s="29" t="s">
        <v>482</v>
      </c>
      <c r="C313" s="30">
        <f>SEARCH(Sheet1!F320,Sheet1!$A315,1)</f>
        <v>1</v>
      </c>
    </row>
    <row r="314" spans="1:3" ht="15.75" customHeight="1">
      <c r="A314" s="29" t="s">
        <v>483</v>
      </c>
      <c r="C314" s="30">
        <f>SEARCH(Sheet1!F321,Sheet1!$A316,1)</f>
        <v>1</v>
      </c>
    </row>
    <row r="315" spans="1:3" ht="15.75" customHeight="1">
      <c r="A315" s="29" t="s">
        <v>484</v>
      </c>
      <c r="C315" s="30">
        <f>SEARCH(Sheet1!F322,Sheet1!$A317,1)</f>
        <v>1</v>
      </c>
    </row>
    <row r="316" spans="1:3" ht="15.75" customHeight="1">
      <c r="A316" s="29" t="s">
        <v>485</v>
      </c>
      <c r="C316" s="30">
        <f>SEARCH(Sheet1!F323,Sheet1!$A318,1)</f>
        <v>1</v>
      </c>
    </row>
    <row r="317" spans="1:3" ht="15.75" customHeight="1">
      <c r="A317" s="29" t="s">
        <v>486</v>
      </c>
      <c r="C317" s="30">
        <f>SEARCH(Sheet1!F324,Sheet1!$A319,1)</f>
        <v>1</v>
      </c>
    </row>
    <row r="318" spans="1:3" ht="15.75" customHeight="1">
      <c r="A318" s="29" t="s">
        <v>487</v>
      </c>
      <c r="C318" s="30">
        <f>SEARCH(Sheet1!F325,Sheet1!$A320,1)</f>
        <v>1</v>
      </c>
    </row>
    <row r="319" spans="1:3" ht="15.75" customHeight="1">
      <c r="A319" s="29" t="s">
        <v>488</v>
      </c>
      <c r="C319" s="30">
        <f>SEARCH(Sheet1!F326,Sheet1!$A321,1)</f>
        <v>1</v>
      </c>
    </row>
    <row r="320" spans="1:3" ht="15.75" customHeight="1">
      <c r="A320" s="29" t="s">
        <v>489</v>
      </c>
      <c r="C320" s="30">
        <f>SEARCH(Sheet1!F327,Sheet1!$A322,1)</f>
        <v>1</v>
      </c>
    </row>
    <row r="321" spans="1:3" ht="15.75" customHeight="1">
      <c r="A321" s="29" t="s">
        <v>490</v>
      </c>
      <c r="C321" s="30">
        <f>SEARCH(Sheet1!F328,Sheet1!$A323,1)</f>
        <v>1</v>
      </c>
    </row>
    <row r="322" spans="1:3" ht="15.75" customHeight="1">
      <c r="A322" s="29" t="s">
        <v>491</v>
      </c>
      <c r="C322" s="30">
        <f>SEARCH(Sheet1!F329,Sheet1!$A324,1)</f>
        <v>1</v>
      </c>
    </row>
    <row r="323" spans="1:3" ht="15.75" customHeight="1">
      <c r="A323" s="29" t="s">
        <v>492</v>
      </c>
      <c r="C323" s="30">
        <f>SEARCH(Sheet1!F330,Sheet1!$A325,1)</f>
        <v>1</v>
      </c>
    </row>
    <row r="324" spans="1:3" ht="15.75" customHeight="1">
      <c r="A324" s="29" t="s">
        <v>493</v>
      </c>
      <c r="C324" s="30">
        <f>SEARCH(Sheet1!F331,Sheet1!$A326,1)</f>
        <v>1</v>
      </c>
    </row>
    <row r="325" spans="1:3" ht="15.75" customHeight="1">
      <c r="A325" s="29" t="s">
        <v>494</v>
      </c>
      <c r="C325" s="30">
        <f>SEARCH(Sheet1!F332,Sheet1!$A327,1)</f>
        <v>1</v>
      </c>
    </row>
    <row r="326" spans="1:3" ht="15.75" customHeight="1">
      <c r="A326" s="29" t="s">
        <v>495</v>
      </c>
      <c r="C326" s="30">
        <f>SEARCH(Sheet1!F333,Sheet1!$A328,1)</f>
        <v>1</v>
      </c>
    </row>
    <row r="327" spans="1:3" ht="15.75" customHeight="1">
      <c r="A327" s="29" t="s">
        <v>496</v>
      </c>
      <c r="C327" s="30">
        <f>SEARCH(Sheet1!F334,Sheet1!$A329,1)</f>
        <v>1</v>
      </c>
    </row>
    <row r="328" spans="1:3" ht="15.75" customHeight="1">
      <c r="A328" s="29" t="s">
        <v>497</v>
      </c>
      <c r="C328" s="30">
        <f>SEARCH(Sheet1!F335,Sheet1!$A330,1)</f>
        <v>1</v>
      </c>
    </row>
    <row r="329" spans="1:3" ht="15.75" customHeight="1">
      <c r="A329" s="29" t="s">
        <v>498</v>
      </c>
      <c r="C329" s="30">
        <f>SEARCH(Sheet1!F336,Sheet1!$A331,1)</f>
        <v>1</v>
      </c>
    </row>
    <row r="330" spans="1:3" ht="15.75" customHeight="1">
      <c r="A330" s="29" t="s">
        <v>499</v>
      </c>
      <c r="C330" s="30">
        <f>SEARCH(Sheet1!F337,Sheet1!$A332,1)</f>
        <v>1</v>
      </c>
    </row>
    <row r="331" spans="1:3" ht="15.75" customHeight="1">
      <c r="A331" s="29" t="s">
        <v>500</v>
      </c>
      <c r="C331" s="30">
        <f>SEARCH(Sheet1!F338,Sheet1!$A333,1)</f>
        <v>1</v>
      </c>
    </row>
    <row r="332" spans="1:3" ht="15.75" customHeight="1">
      <c r="A332" s="29" t="s">
        <v>501</v>
      </c>
      <c r="C332" s="30">
        <f>SEARCH(Sheet1!F339,Sheet1!$A334,1)</f>
        <v>1</v>
      </c>
    </row>
    <row r="333" spans="1:3" ht="15.75" customHeight="1">
      <c r="A333" s="29" t="s">
        <v>502</v>
      </c>
      <c r="C333" s="30">
        <f>SEARCH(Sheet1!F340,Sheet1!$A335,1)</f>
        <v>1</v>
      </c>
    </row>
    <row r="334" spans="1:3" ht="15.75" customHeight="1">
      <c r="A334" s="29" t="s">
        <v>503</v>
      </c>
      <c r="C334" s="30">
        <f>SEARCH(Sheet1!F341,Sheet1!$A336,1)</f>
        <v>1</v>
      </c>
    </row>
    <row r="335" spans="1:3" ht="15.75" customHeight="1">
      <c r="A335" s="29" t="s">
        <v>504</v>
      </c>
      <c r="C335" s="30">
        <f>SEARCH(Sheet1!F342,Sheet1!$A337,1)</f>
        <v>1</v>
      </c>
    </row>
    <row r="336" spans="1:3" ht="15.75" customHeight="1">
      <c r="A336" s="29" t="s">
        <v>505</v>
      </c>
      <c r="C336" s="30">
        <f>SEARCH(Sheet1!F343,Sheet1!$A338,1)</f>
        <v>1</v>
      </c>
    </row>
    <row r="337" spans="1:3" ht="15.75" customHeight="1">
      <c r="A337" s="29" t="s">
        <v>506</v>
      </c>
      <c r="C337" s="30">
        <f>SEARCH(Sheet1!F344,Sheet1!$A339,1)</f>
        <v>1</v>
      </c>
    </row>
    <row r="338" spans="1:3" ht="15.75" customHeight="1">
      <c r="A338" s="29" t="s">
        <v>507</v>
      </c>
      <c r="C338" s="30">
        <f>SEARCH(Sheet1!F345,Sheet1!$A340,1)</f>
        <v>1</v>
      </c>
    </row>
    <row r="339" spans="1:3" ht="15.75" customHeight="1">
      <c r="A339" s="29" t="s">
        <v>508</v>
      </c>
      <c r="C339" s="30">
        <f>SEARCH(Sheet1!F346,Sheet1!$A341,1)</f>
        <v>1</v>
      </c>
    </row>
    <row r="340" spans="1:3" ht="15.75" customHeight="1">
      <c r="A340" s="29" t="s">
        <v>509</v>
      </c>
      <c r="C340" s="30">
        <f>SEARCH(Sheet1!F347,Sheet1!$A342,1)</f>
        <v>1</v>
      </c>
    </row>
    <row r="341" spans="1:3" ht="15.75" customHeight="1">
      <c r="A341" s="29" t="s">
        <v>510</v>
      </c>
      <c r="C341" s="30">
        <f>SEARCH(Sheet1!F348,Sheet1!$A343,1)</f>
        <v>1</v>
      </c>
    </row>
    <row r="342" spans="1:3" ht="15.75" customHeight="1">
      <c r="A342" s="29" t="s">
        <v>511</v>
      </c>
      <c r="C342" s="30">
        <f>SEARCH(Sheet1!F349,Sheet1!$A344,1)</f>
        <v>1</v>
      </c>
    </row>
    <row r="343" spans="1:3" ht="15.75" customHeight="1">
      <c r="A343" s="29" t="s">
        <v>512</v>
      </c>
      <c r="C343" s="30">
        <f>SEARCH(Sheet1!F350,Sheet1!$A345,1)</f>
        <v>1</v>
      </c>
    </row>
    <row r="344" spans="1:3" ht="15.75" customHeight="1">
      <c r="A344" s="29" t="s">
        <v>513</v>
      </c>
      <c r="C344" s="30">
        <f>SEARCH(Sheet1!F351,Sheet1!$A346,1)</f>
        <v>1</v>
      </c>
    </row>
    <row r="345" spans="1:3" ht="15.75" customHeight="1">
      <c r="A345" s="29" t="s">
        <v>514</v>
      </c>
      <c r="C345" s="30">
        <f>SEARCH(Sheet1!F352,Sheet1!$A347,1)</f>
        <v>1</v>
      </c>
    </row>
    <row r="346" spans="1:3" ht="15.75" customHeight="1">
      <c r="A346" s="29" t="s">
        <v>515</v>
      </c>
      <c r="C346" s="30">
        <f>SEARCH(Sheet1!F353,Sheet1!$A348,1)</f>
        <v>1</v>
      </c>
    </row>
    <row r="347" spans="1:3" ht="15.75" customHeight="1">
      <c r="A347" s="29" t="s">
        <v>516</v>
      </c>
      <c r="C347" s="30">
        <f>SEARCH(Sheet1!F354,Sheet1!$A349,1)</f>
        <v>1</v>
      </c>
    </row>
    <row r="348" spans="1:3" ht="15.75" customHeight="1">
      <c r="A348" s="29" t="s">
        <v>517</v>
      </c>
      <c r="C348" s="30">
        <f>SEARCH(Sheet1!F355,Sheet1!$A350,1)</f>
        <v>1</v>
      </c>
    </row>
    <row r="349" spans="1:3" ht="15.75" customHeight="1">
      <c r="A349" s="29" t="s">
        <v>518</v>
      </c>
      <c r="C349" s="30">
        <f>SEARCH(Sheet1!F356,Sheet1!$A351,1)</f>
        <v>1</v>
      </c>
    </row>
    <row r="350" spans="1:3" ht="15.75" customHeight="1">
      <c r="A350" s="42" t="s">
        <v>519</v>
      </c>
      <c r="C350" s="30">
        <f>SEARCH(Sheet1!F44,Sheet1!$A39,1)</f>
        <v>1</v>
      </c>
    </row>
    <row r="351" spans="1:3" ht="15.75" customHeight="1">
      <c r="A351" s="29" t="s">
        <v>520</v>
      </c>
      <c r="C351" s="30">
        <f>SEARCH(Sheet1!F357,Sheet1!$A352,1)</f>
        <v>1</v>
      </c>
    </row>
    <row r="352" spans="1:3" ht="15.75" customHeight="1">
      <c r="A352" s="29" t="s">
        <v>521</v>
      </c>
      <c r="C352" s="30">
        <f>SEARCH(Sheet1!F358,Sheet1!$A353,1)</f>
        <v>1</v>
      </c>
    </row>
    <row r="353" spans="1:3" ht="15.75" customHeight="1">
      <c r="A353" s="29" t="s">
        <v>522</v>
      </c>
      <c r="C353" s="30">
        <f>SEARCH(Sheet1!F359,Sheet1!$A354,1)</f>
        <v>1</v>
      </c>
    </row>
    <row r="354" spans="1:3" ht="15.75" customHeight="1">
      <c r="A354" s="29" t="s">
        <v>523</v>
      </c>
      <c r="C354" s="30">
        <f>SEARCH(Sheet1!F360,Sheet1!$A355,1)</f>
        <v>1</v>
      </c>
    </row>
    <row r="355" spans="1:3" ht="15.75" customHeight="1">
      <c r="A355" s="29" t="s">
        <v>524</v>
      </c>
      <c r="C355" s="30">
        <f>SEARCH(Sheet1!F361,Sheet1!$A356,1)</f>
        <v>1</v>
      </c>
    </row>
    <row r="356" spans="1:3" ht="15.75" customHeight="1">
      <c r="A356" s="29" t="s">
        <v>525</v>
      </c>
      <c r="C356" s="30">
        <f>SEARCH(Sheet1!F362,Sheet1!$A357,1)</f>
        <v>1</v>
      </c>
    </row>
    <row r="357" spans="1:3" ht="15.75" customHeight="1">
      <c r="A357" s="29" t="s">
        <v>526</v>
      </c>
      <c r="C357" s="30">
        <f>SEARCH(Sheet1!F363,Sheet1!$A358,1)</f>
        <v>1</v>
      </c>
    </row>
    <row r="358" spans="1:3" ht="15.75" customHeight="1">
      <c r="A358" s="29" t="s">
        <v>527</v>
      </c>
      <c r="C358" s="30">
        <f>SEARCH(Sheet1!F364,Sheet1!$A359,1)</f>
        <v>1</v>
      </c>
    </row>
    <row r="359" spans="1:3" ht="15.75" customHeight="1">
      <c r="A359" s="29" t="s">
        <v>528</v>
      </c>
      <c r="C359" s="30">
        <f>SEARCH(Sheet1!F365,Sheet1!$A360,1)</f>
        <v>1</v>
      </c>
    </row>
    <row r="360" spans="1:3" ht="15.75" customHeight="1">
      <c r="A360" s="29" t="s">
        <v>529</v>
      </c>
      <c r="C360" s="30">
        <f>SEARCH(Sheet1!F366,Sheet1!$A361,1)</f>
        <v>1</v>
      </c>
    </row>
    <row r="361" spans="1:3" ht="15.75" customHeight="1">
      <c r="A361" s="29" t="s">
        <v>530</v>
      </c>
      <c r="C361" s="30">
        <f>SEARCH(Sheet1!F367,Sheet1!$A362,1)</f>
        <v>1</v>
      </c>
    </row>
    <row r="362" spans="1:3" ht="15.75" customHeight="1">
      <c r="A362" s="29" t="s">
        <v>531</v>
      </c>
      <c r="C362" s="30">
        <f>SEARCH(Sheet1!F368,Sheet1!$A363,1)</f>
        <v>1</v>
      </c>
    </row>
    <row r="363" spans="1:3" ht="15.75" customHeight="1">
      <c r="A363" s="29" t="s">
        <v>532</v>
      </c>
      <c r="C363" s="30">
        <f>SEARCH(Sheet1!F369,Sheet1!$A364,1)</f>
        <v>1</v>
      </c>
    </row>
    <row r="364" spans="1:3" ht="15.75" customHeight="1">
      <c r="A364" s="29" t="s">
        <v>533</v>
      </c>
      <c r="C364" s="30">
        <f>SEARCH(Sheet1!F370,Sheet1!$A365,1)</f>
        <v>1</v>
      </c>
    </row>
    <row r="365" spans="1:3" ht="15.75" customHeight="1">
      <c r="A365" s="29" t="s">
        <v>534</v>
      </c>
      <c r="C365" s="30">
        <f>SEARCH(Sheet1!F371,Sheet1!$A366,1)</f>
        <v>1</v>
      </c>
    </row>
    <row r="366" spans="1:3" ht="15.75" customHeight="1">
      <c r="A366" s="29" t="s">
        <v>535</v>
      </c>
      <c r="C366" s="30">
        <f>SEARCH(Sheet1!F372,Sheet1!$A367,1)</f>
        <v>1</v>
      </c>
    </row>
    <row r="367" spans="1:3" ht="15.75" customHeight="1">
      <c r="A367" s="29" t="s">
        <v>536</v>
      </c>
      <c r="C367" s="30">
        <f>SEARCH(Sheet1!F373,Sheet1!$A368,1)</f>
        <v>1</v>
      </c>
    </row>
    <row r="368" spans="1:3" ht="15.75" customHeight="1">
      <c r="A368" s="29" t="s">
        <v>537</v>
      </c>
      <c r="C368" s="30">
        <f>SEARCH(Sheet1!F374,Sheet1!$A369,1)</f>
        <v>1</v>
      </c>
    </row>
    <row r="369" spans="1:3" ht="15.75" customHeight="1">
      <c r="A369" s="29" t="s">
        <v>538</v>
      </c>
      <c r="C369" s="30">
        <f>SEARCH(Sheet1!F375,Sheet1!$A370,1)</f>
        <v>1</v>
      </c>
    </row>
    <row r="370" spans="1:3" ht="15.75" customHeight="1">
      <c r="A370" s="29" t="s">
        <v>539</v>
      </c>
      <c r="C370" s="30">
        <f>SEARCH(Sheet1!F376,Sheet1!$A371,1)</f>
        <v>1</v>
      </c>
    </row>
    <row r="371" spans="1:3" ht="15.75" customHeight="1">
      <c r="A371" s="29" t="s">
        <v>540</v>
      </c>
      <c r="C371" s="30">
        <f>SEARCH(Sheet1!F377,Sheet1!$A372,1)</f>
        <v>1</v>
      </c>
    </row>
    <row r="372" spans="1:3" ht="15.75" customHeight="1">
      <c r="A372" s="29" t="s">
        <v>541</v>
      </c>
      <c r="C372" s="30">
        <f>SEARCH(Sheet1!F378,Sheet1!$A373,1)</f>
        <v>1</v>
      </c>
    </row>
    <row r="373" spans="1:3" ht="15.75" customHeight="1">
      <c r="A373" s="29" t="s">
        <v>542</v>
      </c>
      <c r="C373" s="30">
        <f>SEARCH(Sheet1!F379,Sheet1!$A374,1)</f>
        <v>1</v>
      </c>
    </row>
    <row r="374" spans="1:3" ht="15.75" customHeight="1">
      <c r="A374" s="29" t="s">
        <v>543</v>
      </c>
      <c r="C374" s="30">
        <f>SEARCH(Sheet1!F380,Sheet1!$A375,1)</f>
        <v>1</v>
      </c>
    </row>
    <row r="375" spans="1:3" ht="15.75" customHeight="1">
      <c r="A375" s="29" t="s">
        <v>544</v>
      </c>
      <c r="C375" s="30">
        <f>SEARCH(Sheet1!F381,Sheet1!$A376,1)</f>
        <v>1</v>
      </c>
    </row>
    <row r="376" spans="1:3" ht="15.75" customHeight="1">
      <c r="A376" s="29" t="s">
        <v>545</v>
      </c>
      <c r="C376" s="30">
        <f>SEARCH(Sheet1!F382,Sheet1!$A377,1)</f>
        <v>1</v>
      </c>
    </row>
    <row r="377" spans="1:3" ht="15.75" customHeight="1">
      <c r="A377" s="29" t="s">
        <v>546</v>
      </c>
      <c r="C377" s="30">
        <f>SEARCH(Sheet1!F383,Sheet1!$A378,1)</f>
        <v>1</v>
      </c>
    </row>
    <row r="378" spans="1:3" ht="15.75" customHeight="1">
      <c r="A378" s="29" t="s">
        <v>547</v>
      </c>
      <c r="C378" s="30">
        <f>SEARCH(Sheet1!F384,Sheet1!$A379,1)</f>
        <v>1</v>
      </c>
    </row>
    <row r="379" spans="1:3" ht="15.75" customHeight="1">
      <c r="A379" s="29" t="s">
        <v>548</v>
      </c>
      <c r="C379" s="30">
        <f>SEARCH(Sheet1!F385,Sheet1!$A380,1)</f>
        <v>1</v>
      </c>
    </row>
    <row r="380" spans="1:3" ht="15.75" customHeight="1">
      <c r="A380" s="29" t="s">
        <v>549</v>
      </c>
      <c r="C380" s="30">
        <f>SEARCH(Sheet1!F386,Sheet1!$A381,1)</f>
        <v>1</v>
      </c>
    </row>
    <row r="381" spans="1:3" ht="15.75" customHeight="1">
      <c r="A381" s="29" t="s">
        <v>550</v>
      </c>
      <c r="C381" s="30">
        <f>SEARCH(Sheet1!F387,Sheet1!$A382,1)</f>
        <v>1</v>
      </c>
    </row>
    <row r="382" spans="1:3" ht="15.75" customHeight="1">
      <c r="A382" s="29" t="s">
        <v>551</v>
      </c>
      <c r="C382" s="30">
        <f>SEARCH(Sheet1!F388,Sheet1!$A383,1)</f>
        <v>1</v>
      </c>
    </row>
    <row r="383" spans="1:3" ht="15.75" customHeight="1">
      <c r="A383" s="29" t="s">
        <v>552</v>
      </c>
      <c r="C383" s="30">
        <f>SEARCH(Sheet1!F389,Sheet1!$A384,1)</f>
        <v>1</v>
      </c>
    </row>
    <row r="384" spans="1:3" ht="15.75" customHeight="1">
      <c r="A384" s="29" t="s">
        <v>553</v>
      </c>
      <c r="C384" s="30">
        <f>SEARCH(Sheet1!F390,Sheet1!$A385,1)</f>
        <v>1</v>
      </c>
    </row>
    <row r="385" spans="1:3" ht="15.75" customHeight="1">
      <c r="A385" s="29" t="s">
        <v>554</v>
      </c>
      <c r="C385" s="30">
        <f>SEARCH(Sheet1!F391,Sheet1!$A386,1)</f>
        <v>1</v>
      </c>
    </row>
    <row r="386" spans="1:3" ht="15.75" customHeight="1">
      <c r="A386" s="29" t="s">
        <v>555</v>
      </c>
      <c r="C386" s="30">
        <f>SEARCH(Sheet1!F392,Sheet1!$A387,1)</f>
        <v>1</v>
      </c>
    </row>
    <row r="387" spans="1:3" ht="15.75" customHeight="1">
      <c r="A387" s="29" t="s">
        <v>556</v>
      </c>
      <c r="C387" s="30">
        <f>SEARCH(Sheet1!F393,Sheet1!$A388,1)</f>
        <v>1</v>
      </c>
    </row>
    <row r="388" spans="1:3" ht="15.75" customHeight="1">
      <c r="A388" s="29" t="s">
        <v>557</v>
      </c>
      <c r="C388" s="30">
        <f>SEARCH(Sheet1!F394,Sheet1!$A389,1)</f>
        <v>1</v>
      </c>
    </row>
    <row r="389" spans="1:3" ht="15.75" customHeight="1">
      <c r="A389" s="29" t="s">
        <v>558</v>
      </c>
      <c r="C389" s="30">
        <f>SEARCH(Sheet1!F395,Sheet1!$A390,1)</f>
        <v>1</v>
      </c>
    </row>
    <row r="390" spans="1:3" ht="15.75" customHeight="1">
      <c r="A390" s="29" t="s">
        <v>559</v>
      </c>
      <c r="C390" s="30">
        <f>SEARCH(Sheet1!F396,Sheet1!$A391,1)</f>
        <v>1</v>
      </c>
    </row>
    <row r="391" spans="1:3" ht="15.75" customHeight="1">
      <c r="A391" s="29" t="s">
        <v>560</v>
      </c>
      <c r="C391" s="30">
        <f>SEARCH(Sheet1!F397,Sheet1!$A392,1)</f>
        <v>1</v>
      </c>
    </row>
    <row r="392" spans="1:3" ht="15.75" customHeight="1">
      <c r="A392" s="29" t="s">
        <v>561</v>
      </c>
      <c r="C392" s="30">
        <f>SEARCH(Sheet1!F398,Sheet1!$A393,1)</f>
        <v>1</v>
      </c>
    </row>
    <row r="393" spans="1:3" ht="15.75" customHeight="1">
      <c r="A393" s="29" t="s">
        <v>562</v>
      </c>
      <c r="C393" s="30">
        <f>SEARCH(Sheet1!F399,Sheet1!$A394,1)</f>
        <v>1</v>
      </c>
    </row>
    <row r="394" spans="1:3" ht="15.75" customHeight="1">
      <c r="A394" s="29" t="s">
        <v>563</v>
      </c>
      <c r="C394" s="30">
        <f>SEARCH(Sheet1!F400,Sheet1!$A395,1)</f>
        <v>1</v>
      </c>
    </row>
    <row r="395" spans="1:3" ht="15.75" customHeight="1">
      <c r="A395" s="29" t="s">
        <v>564</v>
      </c>
      <c r="C395" s="30">
        <f>SEARCH(Sheet1!F401,Sheet1!$A396,1)</f>
        <v>1</v>
      </c>
    </row>
    <row r="396" spans="1:3" ht="15.75" customHeight="1">
      <c r="A396" s="29" t="s">
        <v>565</v>
      </c>
      <c r="C396" s="30">
        <f>SEARCH(Sheet1!F402,Sheet1!$A397,1)</f>
        <v>1</v>
      </c>
    </row>
    <row r="397" spans="1:3" ht="15.75" customHeight="1">
      <c r="A397" s="29" t="s">
        <v>566</v>
      </c>
      <c r="C397" s="30">
        <f>SEARCH(Sheet1!F403,Sheet1!$A398,1)</f>
        <v>1</v>
      </c>
    </row>
    <row r="398" spans="1:3" ht="15.75" customHeight="1">
      <c r="A398" s="29" t="s">
        <v>567</v>
      </c>
      <c r="C398" s="30">
        <f>SEARCH(Sheet1!F404,Sheet1!$A399,1)</f>
        <v>1</v>
      </c>
    </row>
    <row r="399" spans="1:3" ht="15.75" customHeight="1">
      <c r="A399" s="29" t="s">
        <v>568</v>
      </c>
      <c r="C399" s="30">
        <f>SEARCH(Sheet1!F405,Sheet1!$A400,1)</f>
        <v>1</v>
      </c>
    </row>
    <row r="400" spans="1:3" ht="15.75" customHeight="1">
      <c r="A400" s="29" t="s">
        <v>569</v>
      </c>
      <c r="C400" s="30">
        <f>SEARCH(Sheet1!F406,Sheet1!$A401,1)</f>
        <v>1</v>
      </c>
    </row>
    <row r="401" spans="1:3" ht="15.75" customHeight="1">
      <c r="A401" s="29" t="s">
        <v>570</v>
      </c>
      <c r="C401" s="30">
        <f>SEARCH(Sheet1!F407,Sheet1!$A402,1)</f>
        <v>1</v>
      </c>
    </row>
    <row r="402" spans="1:3" ht="15.75" customHeight="1">
      <c r="A402" s="29" t="s">
        <v>571</v>
      </c>
      <c r="C402" s="30">
        <f>SEARCH(Sheet1!F408,Sheet1!$A403,1)</f>
        <v>1</v>
      </c>
    </row>
    <row r="403" spans="1:3" ht="15.75" customHeight="1">
      <c r="A403" s="29" t="s">
        <v>572</v>
      </c>
      <c r="C403" s="30">
        <f>SEARCH(Sheet1!F409,Sheet1!$A404,1)</f>
        <v>1</v>
      </c>
    </row>
    <row r="404" spans="1:3" ht="15.75" customHeight="1">
      <c r="A404" s="29" t="s">
        <v>573</v>
      </c>
      <c r="C404" s="30">
        <f>SEARCH(Sheet1!F410,Sheet1!$A405,1)</f>
        <v>1</v>
      </c>
    </row>
    <row r="405" spans="1:3" ht="15.75" customHeight="1">
      <c r="A405" s="29" t="s">
        <v>574</v>
      </c>
      <c r="C405" s="30">
        <f>SEARCH(Sheet1!F411,Sheet1!$A406,1)</f>
        <v>1</v>
      </c>
    </row>
    <row r="406" spans="1:3" ht="15.75" customHeight="1">
      <c r="A406" s="29" t="s">
        <v>575</v>
      </c>
      <c r="C406" s="30">
        <f>SEARCH(Sheet1!F412,Sheet1!$A407,1)</f>
        <v>1</v>
      </c>
    </row>
    <row r="407" spans="1:3" ht="15.75" customHeight="1">
      <c r="A407" s="29" t="s">
        <v>576</v>
      </c>
      <c r="C407" s="30">
        <f>SEARCH(Sheet1!F413,Sheet1!$A408,1)</f>
        <v>1</v>
      </c>
    </row>
    <row r="408" spans="1:3" ht="15.75" customHeight="1">
      <c r="A408" s="29" t="s">
        <v>577</v>
      </c>
      <c r="C408" s="30">
        <f>SEARCH(Sheet1!F414,Sheet1!$A409,1)</f>
        <v>1</v>
      </c>
    </row>
    <row r="409" spans="1:3" ht="15.75" customHeight="1">
      <c r="A409" s="29" t="s">
        <v>578</v>
      </c>
      <c r="C409" s="30">
        <f>SEARCH(Sheet1!F415,Sheet1!$A410,1)</f>
        <v>1</v>
      </c>
    </row>
    <row r="410" spans="1:3" ht="15.75" customHeight="1">
      <c r="A410" s="29" t="s">
        <v>579</v>
      </c>
      <c r="C410" s="30">
        <f>SEARCH(Sheet1!F416,Sheet1!$A411,1)</f>
        <v>1</v>
      </c>
    </row>
    <row r="411" spans="1:3" ht="15.75" customHeight="1">
      <c r="A411" s="29" t="s">
        <v>579</v>
      </c>
      <c r="C411" s="30">
        <f>SEARCH(Sheet1!F417,Sheet1!$A412,1)</f>
        <v>1</v>
      </c>
    </row>
    <row r="412" spans="1:3" ht="15.75" customHeight="1">
      <c r="A412" s="29" t="s">
        <v>580</v>
      </c>
      <c r="C412" s="30">
        <f>SEARCH(Sheet1!F418,Sheet1!$A413,1)</f>
        <v>1</v>
      </c>
    </row>
    <row r="413" spans="1:3" ht="15.75" customHeight="1">
      <c r="A413" s="29" t="s">
        <v>581</v>
      </c>
      <c r="C413" s="30">
        <f>SEARCH(Sheet1!F419,Sheet1!$A414,1)</f>
        <v>1</v>
      </c>
    </row>
    <row r="414" spans="1:3" ht="15.75" customHeight="1">
      <c r="A414" s="29" t="s">
        <v>582</v>
      </c>
      <c r="C414" s="30">
        <f>SEARCH(Sheet1!F420,Sheet1!$A415,1)</f>
        <v>1</v>
      </c>
    </row>
    <row r="415" spans="1:3" ht="15.75" customHeight="1">
      <c r="A415" s="29" t="s">
        <v>583</v>
      </c>
      <c r="C415" s="30">
        <f>SEARCH(Sheet1!F421,Sheet1!$A416,1)</f>
        <v>1</v>
      </c>
    </row>
    <row r="416" spans="1:3" ht="15.75" customHeight="1">
      <c r="A416" s="29" t="s">
        <v>584</v>
      </c>
      <c r="C416" s="30">
        <f>SEARCH(Sheet1!F422,Sheet1!$A417,1)</f>
        <v>1</v>
      </c>
    </row>
    <row r="417" spans="1:3" ht="15.75" customHeight="1">
      <c r="A417" s="29" t="s">
        <v>585</v>
      </c>
      <c r="C417" s="30">
        <f>SEARCH(Sheet1!F423,Sheet1!$A418,1)</f>
        <v>1</v>
      </c>
    </row>
    <row r="418" spans="1:3" ht="15.75" customHeight="1">
      <c r="A418" s="29" t="s">
        <v>586</v>
      </c>
      <c r="C418" s="30">
        <f>SEARCH(Sheet1!F424,Sheet1!$A419,1)</f>
        <v>1</v>
      </c>
    </row>
    <row r="419" spans="1:3" ht="15.75" customHeight="1">
      <c r="A419" s="29" t="s">
        <v>587</v>
      </c>
      <c r="C419" s="30">
        <f>SEARCH(Sheet1!F425,Sheet1!$A420,1)</f>
        <v>1</v>
      </c>
    </row>
    <row r="420" spans="1:3" ht="15.75" customHeight="1">
      <c r="A420" s="29" t="s">
        <v>588</v>
      </c>
      <c r="C420" s="30">
        <f>SEARCH(Sheet1!F426,Sheet1!$A421,1)</f>
        <v>1</v>
      </c>
    </row>
    <row r="421" spans="1:3" ht="15.75" customHeight="1">
      <c r="A421" s="29" t="s">
        <v>589</v>
      </c>
      <c r="C421" s="30">
        <f>SEARCH(Sheet1!F427,Sheet1!$A422,1)</f>
        <v>1</v>
      </c>
    </row>
    <row r="422" spans="1:3" ht="15.75" customHeight="1">
      <c r="A422" s="29" t="s">
        <v>590</v>
      </c>
      <c r="C422" s="30">
        <f>SEARCH(Sheet1!F428,Sheet1!$A423,1)</f>
        <v>1</v>
      </c>
    </row>
    <row r="423" spans="1:3" ht="15.75" customHeight="1">
      <c r="A423" s="29" t="s">
        <v>591</v>
      </c>
      <c r="C423" s="30">
        <f>SEARCH(Sheet1!F429,Sheet1!$A424,1)</f>
        <v>1</v>
      </c>
    </row>
    <row r="424" spans="1:3" ht="15.75" customHeight="1">
      <c r="A424" s="29" t="s">
        <v>592</v>
      </c>
      <c r="C424" s="30">
        <f>SEARCH(Sheet1!F430,Sheet1!$A425,1)</f>
        <v>1</v>
      </c>
    </row>
    <row r="425" spans="1:3" ht="15.75" customHeight="1">
      <c r="A425" s="29" t="s">
        <v>593</v>
      </c>
      <c r="C425" s="30">
        <f>SEARCH(Sheet1!F431,Sheet1!$A426,1)</f>
        <v>1</v>
      </c>
    </row>
    <row r="426" spans="1:3" ht="15.75" customHeight="1">
      <c r="A426" s="29" t="s">
        <v>594</v>
      </c>
      <c r="C426" s="30">
        <f>SEARCH(Sheet1!F432,Sheet1!$A427,1)</f>
        <v>1</v>
      </c>
    </row>
    <row r="427" spans="1:3" ht="15.75" customHeight="1">
      <c r="A427" s="29" t="s">
        <v>595</v>
      </c>
      <c r="C427" s="30">
        <f>SEARCH(Sheet1!F433,Sheet1!$A428,1)</f>
        <v>1</v>
      </c>
    </row>
    <row r="428" spans="1:3" ht="15.75" customHeight="1">
      <c r="A428" s="29" t="s">
        <v>596</v>
      </c>
      <c r="C428" s="30">
        <f>SEARCH(Sheet1!F434,Sheet1!$A429,1)</f>
        <v>1</v>
      </c>
    </row>
    <row r="429" spans="1:3" ht="15.75" customHeight="1">
      <c r="A429" s="29" t="s">
        <v>597</v>
      </c>
      <c r="C429" s="30">
        <f>SEARCH(Sheet1!F435,Sheet1!$A430,1)</f>
        <v>1</v>
      </c>
    </row>
    <row r="430" spans="1:3" ht="15.75" customHeight="1">
      <c r="A430" s="29" t="s">
        <v>598</v>
      </c>
      <c r="C430" s="30">
        <f>SEARCH(Sheet1!F436,Sheet1!$A431,1)</f>
        <v>1</v>
      </c>
    </row>
    <row r="431" spans="1:3" ht="15.75" customHeight="1">
      <c r="A431" s="29" t="s">
        <v>599</v>
      </c>
      <c r="C431" s="30">
        <f>SEARCH(Sheet1!F437,Sheet1!$A432,1)</f>
        <v>1</v>
      </c>
    </row>
    <row r="432" spans="1:3" ht="15.75" customHeight="1">
      <c r="A432" s="29" t="s">
        <v>600</v>
      </c>
      <c r="C432" s="30">
        <f>SEARCH(Sheet1!F438,Sheet1!$A433,1)</f>
        <v>1</v>
      </c>
    </row>
    <row r="433" spans="1:3" ht="15.75" customHeight="1">
      <c r="A433" s="29" t="s">
        <v>601</v>
      </c>
      <c r="C433" s="30">
        <f>SEARCH(Sheet1!F439,Sheet1!$A434,1)</f>
        <v>1</v>
      </c>
    </row>
    <row r="434" spans="1:3" ht="15.75" customHeight="1">
      <c r="A434" s="29" t="s">
        <v>602</v>
      </c>
      <c r="C434" s="30">
        <f>SEARCH(Sheet1!F440,Sheet1!$A435,1)</f>
        <v>1</v>
      </c>
    </row>
    <row r="435" spans="1:3" ht="15.75" customHeight="1">
      <c r="A435" s="29" t="s">
        <v>603</v>
      </c>
      <c r="C435" s="30">
        <f>SEARCH(Sheet1!F441,Sheet1!$A436,1)</f>
        <v>1</v>
      </c>
    </row>
    <row r="436" spans="1:3" ht="15.75" customHeight="1">
      <c r="A436" s="29" t="s">
        <v>604</v>
      </c>
      <c r="C436" s="30">
        <f>SEARCH(Sheet1!F442,Sheet1!$A437,1)</f>
        <v>1</v>
      </c>
    </row>
    <row r="437" spans="1:3" ht="15.75" customHeight="1">
      <c r="A437" s="29" t="s">
        <v>605</v>
      </c>
      <c r="C437" s="30">
        <f>SEARCH(Sheet1!F443,Sheet1!$A438,1)</f>
        <v>1</v>
      </c>
    </row>
    <row r="438" spans="1:3" ht="15.75" customHeight="1">
      <c r="A438" s="29" t="s">
        <v>606</v>
      </c>
      <c r="C438" s="30">
        <f>SEARCH(Sheet1!F444,Sheet1!$A439,1)</f>
        <v>1</v>
      </c>
    </row>
    <row r="439" spans="1:3" ht="15.75" customHeight="1">
      <c r="A439" s="29" t="s">
        <v>607</v>
      </c>
      <c r="C439" s="30">
        <f>SEARCH(Sheet1!F445,Sheet1!$A440,1)</f>
        <v>1</v>
      </c>
    </row>
    <row r="440" spans="1:3" ht="15.75" customHeight="1">
      <c r="A440" s="29" t="s">
        <v>608</v>
      </c>
      <c r="C440" s="30">
        <f>SEARCH(Sheet1!F446,Sheet1!$A441,1)</f>
        <v>1</v>
      </c>
    </row>
    <row r="441" spans="1:3" ht="15.75" customHeight="1">
      <c r="A441" s="29" t="s">
        <v>609</v>
      </c>
      <c r="C441" s="30">
        <f>SEARCH(Sheet1!F447,Sheet1!$A442,1)</f>
        <v>1</v>
      </c>
    </row>
    <row r="442" spans="1:3" ht="15.75" customHeight="1">
      <c r="A442" s="29" t="s">
        <v>610</v>
      </c>
      <c r="C442" s="30">
        <f>SEARCH(Sheet1!F448,Sheet1!$A443,1)</f>
        <v>1</v>
      </c>
    </row>
    <row r="443" spans="1:3" ht="15.75" customHeight="1">
      <c r="A443" s="29" t="s">
        <v>611</v>
      </c>
      <c r="C443" s="30">
        <f>SEARCH(Sheet1!F449,Sheet1!$A444,1)</f>
        <v>1</v>
      </c>
    </row>
    <row r="444" spans="1:3" ht="15.75" customHeight="1">
      <c r="A444" s="29" t="s">
        <v>612</v>
      </c>
      <c r="C444" s="30">
        <f>SEARCH(Sheet1!F450,Sheet1!$A445,1)</f>
        <v>1</v>
      </c>
    </row>
    <row r="445" spans="1:3" ht="15.75" customHeight="1">
      <c r="A445" s="29" t="s">
        <v>613</v>
      </c>
      <c r="C445" s="30">
        <f>SEARCH(Sheet1!F451,Sheet1!$A446,1)</f>
        <v>1</v>
      </c>
    </row>
    <row r="446" spans="1:3" ht="15.75" customHeight="1">
      <c r="A446" s="29" t="s">
        <v>614</v>
      </c>
      <c r="C446" s="30">
        <f>SEARCH(Sheet1!F452,Sheet1!$A447,1)</f>
        <v>1</v>
      </c>
    </row>
    <row r="447" spans="1:3" ht="15.75" customHeight="1">
      <c r="A447" s="29" t="s">
        <v>615</v>
      </c>
      <c r="C447" s="30">
        <f>SEARCH(Sheet1!F453,Sheet1!$A448,1)</f>
        <v>1</v>
      </c>
    </row>
    <row r="448" spans="1:3" ht="15.75" customHeight="1">
      <c r="A448" s="29" t="s">
        <v>616</v>
      </c>
      <c r="C448" s="30">
        <f>SEARCH(Sheet1!F454,Sheet1!$A449,1)</f>
        <v>1</v>
      </c>
    </row>
    <row r="449" spans="1:3" ht="15.75" customHeight="1">
      <c r="A449" s="29" t="s">
        <v>617</v>
      </c>
      <c r="C449" s="30">
        <f>SEARCH(Sheet1!F455,Sheet1!$A450,1)</f>
        <v>1</v>
      </c>
    </row>
    <row r="450" spans="1:3" ht="15.75" customHeight="1">
      <c r="A450" s="29" t="s">
        <v>618</v>
      </c>
      <c r="C450" s="30">
        <f>SEARCH(Sheet1!F456,Sheet1!$A451,1)</f>
        <v>1</v>
      </c>
    </row>
    <row r="451" spans="1:3" ht="15.75" customHeight="1">
      <c r="A451" s="29" t="s">
        <v>619</v>
      </c>
      <c r="C451" s="30">
        <f>SEARCH(Sheet1!F457,Sheet1!$A452,1)</f>
        <v>1</v>
      </c>
    </row>
    <row r="452" spans="1:3" ht="15.75" customHeight="1">
      <c r="A452" s="29" t="s">
        <v>620</v>
      </c>
      <c r="C452" s="30">
        <f>SEARCH(Sheet1!F458,Sheet1!$A453,1)</f>
        <v>1</v>
      </c>
    </row>
    <row r="453" spans="1:3" ht="15.75" customHeight="1">
      <c r="A453" s="29" t="s">
        <v>621</v>
      </c>
      <c r="C453" s="30">
        <f>SEARCH(Sheet1!F459,Sheet1!$A454,1)</f>
        <v>1</v>
      </c>
    </row>
    <row r="454" spans="1:3" ht="15.75" customHeight="1">
      <c r="A454" s="29" t="s">
        <v>622</v>
      </c>
      <c r="C454" s="30">
        <f>SEARCH(Sheet1!F460,Sheet1!$A455,1)</f>
        <v>1</v>
      </c>
    </row>
    <row r="455" spans="1:3" ht="15.75" customHeight="1">
      <c r="A455" s="29" t="s">
        <v>623</v>
      </c>
      <c r="C455" s="30">
        <f>SEARCH(Sheet1!F461,Sheet1!$A456,1)</f>
        <v>1</v>
      </c>
    </row>
    <row r="456" spans="1:3" ht="15.75" customHeight="1">
      <c r="A456" s="29" t="s">
        <v>624</v>
      </c>
      <c r="C456" s="30">
        <f>SEARCH(Sheet1!F462,Sheet1!$A457,1)</f>
        <v>1</v>
      </c>
    </row>
    <row r="457" spans="1:3" ht="15.75" customHeight="1">
      <c r="A457" s="29" t="s">
        <v>625</v>
      </c>
      <c r="C457" s="30">
        <f>SEARCH(Sheet1!F463,Sheet1!$A458,1)</f>
        <v>1</v>
      </c>
    </row>
    <row r="458" spans="1:3" ht="15.75" customHeight="1">
      <c r="A458" s="29" t="s">
        <v>626</v>
      </c>
      <c r="C458" s="30">
        <f>SEARCH(Sheet1!F464,Sheet1!$A459,1)</f>
        <v>1</v>
      </c>
    </row>
    <row r="459" spans="1:3" ht="15.75" customHeight="1">
      <c r="A459" s="29" t="s">
        <v>627</v>
      </c>
      <c r="C459" s="30">
        <f>SEARCH(Sheet1!F465,Sheet1!$A460,1)</f>
        <v>1</v>
      </c>
    </row>
    <row r="460" spans="1:3" ht="15.75" customHeight="1">
      <c r="A460" s="29" t="s">
        <v>628</v>
      </c>
      <c r="C460" s="30">
        <f>SEARCH(Sheet1!F466,Sheet1!$A461,1)</f>
        <v>1</v>
      </c>
    </row>
    <row r="461" spans="1:3" ht="15.75" customHeight="1">
      <c r="A461" s="29" t="s">
        <v>629</v>
      </c>
      <c r="C461" s="30">
        <f>SEARCH(Sheet1!F467,Sheet1!$A462,1)</f>
        <v>1</v>
      </c>
    </row>
    <row r="462" spans="1:3" ht="15.75" customHeight="1">
      <c r="A462" s="29" t="s">
        <v>630</v>
      </c>
      <c r="C462" s="30">
        <f>SEARCH(Sheet1!F468,Sheet1!$A463,1)</f>
        <v>1</v>
      </c>
    </row>
    <row r="463" spans="1:3" ht="15.75" customHeight="1">
      <c r="A463" s="29" t="s">
        <v>631</v>
      </c>
      <c r="C463" s="30">
        <f>SEARCH(Sheet1!F469,Sheet1!$A464,1)</f>
        <v>1</v>
      </c>
    </row>
    <row r="464" spans="1:3" ht="15.75" customHeight="1">
      <c r="A464" s="29" t="s">
        <v>632</v>
      </c>
      <c r="C464" s="30">
        <f>SEARCH(Sheet1!F470,Sheet1!$A465,1)</f>
        <v>1</v>
      </c>
    </row>
    <row r="465" spans="1:3" ht="15.75" customHeight="1">
      <c r="A465" s="29" t="s">
        <v>633</v>
      </c>
      <c r="C465" s="30">
        <f>SEARCH(Sheet1!F471,Sheet1!$A466,1)</f>
        <v>1</v>
      </c>
    </row>
    <row r="466" spans="1:3" ht="15.75" customHeight="1">
      <c r="A466" s="29" t="s">
        <v>634</v>
      </c>
      <c r="C466" s="30">
        <f>SEARCH(Sheet1!F472,Sheet1!$A467,1)</f>
        <v>1</v>
      </c>
    </row>
    <row r="467" spans="1:3" ht="15.75" customHeight="1">
      <c r="A467" s="29" t="s">
        <v>635</v>
      </c>
      <c r="C467" s="30">
        <f>SEARCH(Sheet1!F473,Sheet1!$A468,1)</f>
        <v>1</v>
      </c>
    </row>
    <row r="468" spans="1:3" ht="15.75" customHeight="1">
      <c r="A468" s="29" t="s">
        <v>636</v>
      </c>
      <c r="C468" s="30">
        <f>SEARCH(Sheet1!F474,Sheet1!$A469,1)</f>
        <v>1</v>
      </c>
    </row>
    <row r="469" spans="1:3" ht="15.75" customHeight="1">
      <c r="A469" s="29" t="s">
        <v>637</v>
      </c>
      <c r="C469" s="30">
        <f>SEARCH(Sheet1!F475,Sheet1!$A470,1)</f>
        <v>1</v>
      </c>
    </row>
    <row r="470" spans="1:3" ht="15.75" customHeight="1">
      <c r="A470" s="29" t="s">
        <v>638</v>
      </c>
      <c r="C470" s="30">
        <f>SEARCH(Sheet1!F476,Sheet1!$A471,1)</f>
        <v>1</v>
      </c>
    </row>
    <row r="471" spans="1:3" ht="15.75" customHeight="1">
      <c r="A471" s="29" t="s">
        <v>639</v>
      </c>
      <c r="C471" s="30">
        <f>SEARCH(Sheet1!F477,Sheet1!$A472,1)</f>
        <v>1</v>
      </c>
    </row>
    <row r="472" spans="1:3" ht="15.75" customHeight="1">
      <c r="A472" s="29" t="s">
        <v>640</v>
      </c>
      <c r="C472" s="30">
        <f>SEARCH(Sheet1!F478,Sheet1!$A473,1)</f>
        <v>1</v>
      </c>
    </row>
    <row r="473" spans="1:3" ht="15.75" customHeight="1">
      <c r="A473" s="29" t="s">
        <v>641</v>
      </c>
      <c r="C473" s="30">
        <f>SEARCH(Sheet1!F479,Sheet1!$A474,1)</f>
        <v>1</v>
      </c>
    </row>
    <row r="474" spans="1:3" ht="15.75" customHeight="1">
      <c r="A474" s="29" t="s">
        <v>642</v>
      </c>
      <c r="C474" s="30">
        <f>SEARCH(Sheet1!F480,Sheet1!$A475,1)</f>
        <v>1</v>
      </c>
    </row>
    <row r="475" spans="1:3" ht="15.75" customHeight="1">
      <c r="A475" s="29" t="s">
        <v>643</v>
      </c>
      <c r="C475" s="30">
        <f>SEARCH(Sheet1!F481,Sheet1!$A476,1)</f>
        <v>1</v>
      </c>
    </row>
    <row r="476" spans="1:3" ht="15.75" customHeight="1">
      <c r="A476" s="29" t="s">
        <v>644</v>
      </c>
      <c r="C476" s="30">
        <f>SEARCH(Sheet1!F482,Sheet1!$A477,1)</f>
        <v>1</v>
      </c>
    </row>
    <row r="477" spans="1:3" ht="15.75" customHeight="1">
      <c r="A477" s="29" t="s">
        <v>645</v>
      </c>
      <c r="C477" s="30">
        <f>SEARCH(Sheet1!F483,Sheet1!$A478,1)</f>
        <v>1</v>
      </c>
    </row>
    <row r="478" spans="1:3" ht="15.75" customHeight="1">
      <c r="A478" s="29" t="s">
        <v>646</v>
      </c>
      <c r="C478" s="30">
        <f>SEARCH(Sheet1!F484,Sheet1!$A479,1)</f>
        <v>1</v>
      </c>
    </row>
    <row r="479" spans="1:3" ht="15.75" customHeight="1">
      <c r="A479" s="29" t="s">
        <v>647</v>
      </c>
      <c r="C479" s="30">
        <f>SEARCH(Sheet1!F485,Sheet1!$A480,1)</f>
        <v>1</v>
      </c>
    </row>
    <row r="480" spans="1:3" ht="15.75" customHeight="1">
      <c r="A480" s="29" t="s">
        <v>648</v>
      </c>
      <c r="C480" s="30">
        <f>SEARCH(Sheet1!F486,Sheet1!$A481,1)</f>
        <v>1</v>
      </c>
    </row>
    <row r="481" spans="1:3" ht="15.75" customHeight="1">
      <c r="A481" s="29" t="s">
        <v>649</v>
      </c>
      <c r="C481" s="30">
        <f>SEARCH(Sheet1!F487,Sheet1!$A482,1)</f>
        <v>1</v>
      </c>
    </row>
    <row r="482" spans="1:3" ht="15.75" customHeight="1">
      <c r="A482" s="29" t="s">
        <v>650</v>
      </c>
      <c r="C482" s="30">
        <f>SEARCH(Sheet1!F488,Sheet1!$A483,1)</f>
        <v>1</v>
      </c>
    </row>
    <row r="483" spans="1:3" ht="15.75" customHeight="1">
      <c r="A483" s="29" t="s">
        <v>651</v>
      </c>
      <c r="C483" s="30">
        <f>SEARCH(Sheet1!F489,Sheet1!$A484,1)</f>
        <v>1</v>
      </c>
    </row>
    <row r="484" spans="1:3" ht="15.75" customHeight="1">
      <c r="A484" s="29" t="s">
        <v>652</v>
      </c>
      <c r="C484" s="30">
        <f>SEARCH(Sheet1!F490,Sheet1!$A485,1)</f>
        <v>1</v>
      </c>
    </row>
    <row r="485" spans="1:3" ht="15.75" customHeight="1">
      <c r="A485" s="29" t="s">
        <v>653</v>
      </c>
      <c r="C485" s="30">
        <f>SEARCH(Sheet1!F491,Sheet1!$A486,1)</f>
        <v>1</v>
      </c>
    </row>
    <row r="486" spans="1:3" ht="15.75" customHeight="1">
      <c r="A486" s="29" t="s">
        <v>654</v>
      </c>
      <c r="C486" s="30">
        <f>SEARCH(Sheet1!F492,Sheet1!$A487,1)</f>
        <v>1</v>
      </c>
    </row>
    <row r="487" spans="1:3" ht="15.75" customHeight="1">
      <c r="A487" s="29" t="s">
        <v>655</v>
      </c>
      <c r="C487" s="30">
        <f>SEARCH(Sheet1!F493,Sheet1!$A488,1)</f>
        <v>1</v>
      </c>
    </row>
    <row r="488" spans="1:3" ht="15.75" customHeight="1">
      <c r="A488" s="29" t="s">
        <v>656</v>
      </c>
      <c r="C488" s="30">
        <f>SEARCH(Sheet1!F494,Sheet1!$A489,1)</f>
        <v>1</v>
      </c>
    </row>
    <row r="489" spans="1:3" ht="15.75" customHeight="1">
      <c r="A489" s="29" t="s">
        <v>657</v>
      </c>
      <c r="C489" s="30">
        <f>SEARCH(Sheet1!F495,Sheet1!$A490,1)</f>
        <v>1</v>
      </c>
    </row>
    <row r="490" spans="1:3" ht="15.75" customHeight="1">
      <c r="A490" s="29" t="s">
        <v>658</v>
      </c>
      <c r="C490" s="30">
        <f>SEARCH(Sheet1!F496,Sheet1!$A491,1)</f>
        <v>1</v>
      </c>
    </row>
    <row r="491" spans="1:3" ht="15.75" customHeight="1">
      <c r="A491" s="29" t="s">
        <v>659</v>
      </c>
      <c r="C491" s="30">
        <f>SEARCH(Sheet1!F497,Sheet1!$A492,1)</f>
        <v>1</v>
      </c>
    </row>
    <row r="492" spans="1:3" ht="15.75" customHeight="1">
      <c r="A492" s="29" t="s">
        <v>660</v>
      </c>
      <c r="C492" s="30">
        <f>SEARCH(Sheet1!F498,Sheet1!$A493,1)</f>
        <v>1</v>
      </c>
    </row>
    <row r="493" spans="1:3" ht="15.75" customHeight="1">
      <c r="A493" s="29" t="s">
        <v>661</v>
      </c>
      <c r="C493" s="30">
        <f>SEARCH(Sheet1!F499,Sheet1!$A494,1)</f>
        <v>1</v>
      </c>
    </row>
    <row r="494" spans="1:3" ht="15.75" customHeight="1">
      <c r="A494" s="29" t="s">
        <v>662</v>
      </c>
      <c r="C494" s="30">
        <f>SEARCH(Sheet1!F500,Sheet1!$A495,1)</f>
        <v>1</v>
      </c>
    </row>
    <row r="495" spans="1:3" ht="15.75" customHeight="1">
      <c r="A495" s="29" t="s">
        <v>663</v>
      </c>
      <c r="C495" s="30">
        <f>SEARCH(Sheet1!F501,Sheet1!$A496,1)</f>
        <v>1</v>
      </c>
    </row>
    <row r="496" spans="1:3" ht="15.75" customHeight="1">
      <c r="A496" s="29" t="s">
        <v>664</v>
      </c>
      <c r="C496" s="30">
        <f>SEARCH(Sheet1!F502,Sheet1!$A497,1)</f>
        <v>1</v>
      </c>
    </row>
    <row r="497" spans="1:3" ht="15.75" customHeight="1">
      <c r="A497" s="29" t="s">
        <v>665</v>
      </c>
      <c r="C497" s="30">
        <f>SEARCH(Sheet1!F503,Sheet1!$A498,1)</f>
        <v>1</v>
      </c>
    </row>
    <row r="498" spans="1:3" ht="15.75" customHeight="1">
      <c r="A498" s="29" t="s">
        <v>666</v>
      </c>
      <c r="C498" s="30">
        <f>SEARCH(Sheet1!F504,Sheet1!$A499,1)</f>
        <v>1</v>
      </c>
    </row>
    <row r="499" spans="1:3" ht="15.75" customHeight="1">
      <c r="A499" s="29" t="s">
        <v>667</v>
      </c>
      <c r="C499" s="30">
        <f>SEARCH(Sheet1!F505,Sheet1!$A500,1)</f>
        <v>1</v>
      </c>
    </row>
    <row r="500" spans="1:3" ht="15.75" customHeight="1">
      <c r="A500" s="29" t="s">
        <v>667</v>
      </c>
      <c r="C500" s="30">
        <f>SEARCH(Sheet1!F506,Sheet1!$A501,1)</f>
        <v>1</v>
      </c>
    </row>
    <row r="501" spans="1:3" ht="15.75" customHeight="1">
      <c r="A501" s="29" t="s">
        <v>668</v>
      </c>
      <c r="C501" s="30">
        <f>SEARCH(Sheet1!F507,Sheet1!$A502,1)</f>
        <v>1</v>
      </c>
    </row>
    <row r="502" spans="1:3" ht="15.75" customHeight="1">
      <c r="A502" s="29" t="s">
        <v>669</v>
      </c>
      <c r="C502" s="30">
        <f>SEARCH(Sheet1!F508,Sheet1!$A503,1)</f>
        <v>1</v>
      </c>
    </row>
    <row r="503" spans="1:3" ht="15.75" customHeight="1">
      <c r="A503" s="29" t="s">
        <v>670</v>
      </c>
      <c r="C503" s="30">
        <f>SEARCH(Sheet1!F509,Sheet1!$A504,1)</f>
        <v>1</v>
      </c>
    </row>
    <row r="504" spans="1:3" ht="15.75" customHeight="1">
      <c r="A504" s="29" t="s">
        <v>671</v>
      </c>
      <c r="C504" s="30">
        <f>SEARCH(Sheet1!F510,Sheet1!$A505,1)</f>
        <v>1</v>
      </c>
    </row>
    <row r="505" spans="1:3" ht="15.75" customHeight="1">
      <c r="A505" s="29" t="s">
        <v>672</v>
      </c>
      <c r="C505" s="30">
        <f>SEARCH(Sheet1!F511,Sheet1!$A506,1)</f>
        <v>1</v>
      </c>
    </row>
    <row r="506" spans="1:3" ht="15.75" customHeight="1">
      <c r="A506" s="29" t="s">
        <v>673</v>
      </c>
      <c r="C506" s="30">
        <f>SEARCH(Sheet1!F512,Sheet1!$A507,1)</f>
        <v>1</v>
      </c>
    </row>
    <row r="507" spans="1:3" ht="15.75" customHeight="1">
      <c r="A507" s="29" t="s">
        <v>674</v>
      </c>
      <c r="C507" s="30">
        <f>SEARCH(Sheet1!F513,Sheet1!$A508,1)</f>
        <v>1</v>
      </c>
    </row>
    <row r="508" spans="1:3" ht="15.75" customHeight="1">
      <c r="A508" s="29" t="s">
        <v>675</v>
      </c>
      <c r="C508" s="30">
        <f>SEARCH(Sheet1!F514,Sheet1!$A509,1)</f>
        <v>1</v>
      </c>
    </row>
    <row r="509" spans="1:3" ht="15.75" customHeight="1">
      <c r="A509" s="29" t="s">
        <v>676</v>
      </c>
      <c r="C509" s="30">
        <f>SEARCH(Sheet1!F515,Sheet1!$A510,1)</f>
        <v>1</v>
      </c>
    </row>
    <row r="510" spans="1:3" ht="15.75" customHeight="1">
      <c r="A510" s="29" t="s">
        <v>677</v>
      </c>
      <c r="C510" s="30">
        <f>SEARCH(Sheet1!F516,Sheet1!$A511,1)</f>
        <v>1</v>
      </c>
    </row>
    <row r="511" spans="1:3" ht="15.75" customHeight="1">
      <c r="A511" s="29" t="s">
        <v>678</v>
      </c>
      <c r="C511" s="30">
        <f>SEARCH(Sheet1!F517,Sheet1!$A512,1)</f>
        <v>1</v>
      </c>
    </row>
    <row r="512" spans="1:3" ht="15.75" customHeight="1">
      <c r="A512" s="29" t="s">
        <v>679</v>
      </c>
      <c r="C512" s="30">
        <f>SEARCH(Sheet1!F518,Sheet1!$A513,1)</f>
        <v>1</v>
      </c>
    </row>
    <row r="513" spans="1:3" ht="15.75" customHeight="1">
      <c r="A513" s="29" t="s">
        <v>680</v>
      </c>
      <c r="C513" s="30">
        <f>SEARCH(Sheet1!F519,Sheet1!$A514,1)</f>
        <v>1</v>
      </c>
    </row>
    <row r="514" spans="1:3" ht="15.75" customHeight="1">
      <c r="A514" s="29" t="s">
        <v>681</v>
      </c>
      <c r="C514" s="30">
        <f>SEARCH(Sheet1!F520,Sheet1!$A515,1)</f>
        <v>1</v>
      </c>
    </row>
    <row r="515" spans="1:3" ht="15.75" customHeight="1">
      <c r="A515" s="29" t="s">
        <v>682</v>
      </c>
      <c r="C515" s="30">
        <f>SEARCH(Sheet1!F521,Sheet1!$A516,1)</f>
        <v>1</v>
      </c>
    </row>
    <row r="516" spans="1:3" ht="15.75" customHeight="1">
      <c r="A516" s="29" t="s">
        <v>683</v>
      </c>
      <c r="C516" s="30">
        <f>SEARCH(Sheet1!F522,Sheet1!$A517,1)</f>
        <v>1</v>
      </c>
    </row>
    <row r="517" spans="1:3" ht="15.75" customHeight="1">
      <c r="A517" s="29" t="s">
        <v>684</v>
      </c>
      <c r="C517" s="30">
        <f>SEARCH(Sheet1!F523,Sheet1!$A518,1)</f>
        <v>1</v>
      </c>
    </row>
    <row r="518" spans="1:3" ht="15.75" customHeight="1">
      <c r="A518" s="29" t="s">
        <v>685</v>
      </c>
      <c r="C518" s="30">
        <f>SEARCH(Sheet1!F524,Sheet1!$A519,1)</f>
        <v>1</v>
      </c>
    </row>
    <row r="519" spans="1:3" ht="15.75" customHeight="1">
      <c r="A519" s="29" t="s">
        <v>686</v>
      </c>
      <c r="C519" s="30">
        <f>SEARCH(Sheet1!F525,Sheet1!$A520,1)</f>
        <v>1</v>
      </c>
    </row>
    <row r="520" spans="1:3" ht="15.75" customHeight="1">
      <c r="A520" s="29" t="s">
        <v>687</v>
      </c>
      <c r="C520" s="30">
        <f>SEARCH(Sheet1!F526,Sheet1!$A521,1)</f>
        <v>1</v>
      </c>
    </row>
    <row r="521" spans="1:3" ht="15.75" customHeight="1">
      <c r="A521" s="29" t="s">
        <v>688</v>
      </c>
      <c r="C521" s="30">
        <f>SEARCH(Sheet1!F527,Sheet1!$A522,1)</f>
        <v>1</v>
      </c>
    </row>
    <row r="522" spans="1:3" ht="15.75" customHeight="1">
      <c r="A522" s="29" t="s">
        <v>689</v>
      </c>
      <c r="C522" s="30">
        <f>SEARCH(Sheet1!F528,Sheet1!$A523,1)</f>
        <v>1</v>
      </c>
    </row>
    <row r="523" spans="1:3" ht="15.75" customHeight="1">
      <c r="A523" s="29" t="s">
        <v>690</v>
      </c>
      <c r="C523" s="30">
        <f>SEARCH(Sheet1!F529,Sheet1!$A524,1)</f>
        <v>1</v>
      </c>
    </row>
    <row r="524" spans="1:3" ht="15.75" customHeight="1">
      <c r="A524" s="29" t="s">
        <v>691</v>
      </c>
      <c r="C524" s="30">
        <f>SEARCH(Sheet1!F530,Sheet1!$A525,1)</f>
        <v>1</v>
      </c>
    </row>
    <row r="525" spans="1:3" ht="15.75" customHeight="1">
      <c r="A525" s="29" t="s">
        <v>692</v>
      </c>
      <c r="C525" s="30">
        <f>SEARCH(Sheet1!F531,Sheet1!$A526,1)</f>
        <v>1</v>
      </c>
    </row>
    <row r="526" spans="1:3" ht="15.75" customHeight="1">
      <c r="A526" s="29" t="s">
        <v>693</v>
      </c>
      <c r="C526" s="30">
        <f>SEARCH(Sheet1!F532,Sheet1!$A527,1)</f>
        <v>1</v>
      </c>
    </row>
    <row r="527" spans="1:3" ht="15.75" customHeight="1">
      <c r="A527" s="29" t="s">
        <v>694</v>
      </c>
      <c r="C527" s="30">
        <f>SEARCH(Sheet1!F533,Sheet1!$A528,1)</f>
        <v>1</v>
      </c>
    </row>
    <row r="528" spans="1:3" ht="15.75" customHeight="1">
      <c r="A528" s="29" t="s">
        <v>695</v>
      </c>
      <c r="C528" s="30">
        <f>SEARCH(Sheet1!F534,Sheet1!$A529,1)</f>
        <v>1</v>
      </c>
    </row>
    <row r="529" spans="1:3" ht="15.75" customHeight="1">
      <c r="A529" s="29" t="s">
        <v>696</v>
      </c>
      <c r="C529" s="30">
        <f>SEARCH(Sheet1!F535,Sheet1!$A530,1)</f>
        <v>1</v>
      </c>
    </row>
    <row r="530" spans="1:3" ht="15.75" customHeight="1">
      <c r="A530" s="29" t="s">
        <v>697</v>
      </c>
      <c r="C530" s="30">
        <f>SEARCH(Sheet1!F536,Sheet1!$A531,1)</f>
        <v>1</v>
      </c>
    </row>
    <row r="531" spans="1:3" ht="15.75" customHeight="1">
      <c r="A531" s="29" t="s">
        <v>698</v>
      </c>
      <c r="C531" s="30">
        <f>SEARCH(Sheet1!F537,Sheet1!$A532,1)</f>
        <v>1</v>
      </c>
    </row>
    <row r="532" spans="1:3" ht="15.75" customHeight="1">
      <c r="A532" s="29" t="s">
        <v>699</v>
      </c>
      <c r="C532" s="30">
        <f>SEARCH(Sheet1!F538,Sheet1!$A533,1)</f>
        <v>1</v>
      </c>
    </row>
    <row r="533" spans="1:3" ht="15.75" customHeight="1">
      <c r="A533" s="29" t="s">
        <v>699</v>
      </c>
      <c r="C533" s="30">
        <f>SEARCH(Sheet1!F539,Sheet1!$A534,1)</f>
        <v>1</v>
      </c>
    </row>
    <row r="534" spans="1:3" ht="15.75" customHeight="1">
      <c r="A534" s="29" t="s">
        <v>700</v>
      </c>
      <c r="C534" s="30">
        <f>SEARCH(Sheet1!F540,Sheet1!$A535,1)</f>
        <v>1</v>
      </c>
    </row>
    <row r="535" spans="1:3" ht="15.75" customHeight="1">
      <c r="A535" s="29" t="s">
        <v>701</v>
      </c>
      <c r="C535" s="30">
        <f>SEARCH(Sheet1!F541,Sheet1!$A536,1)</f>
        <v>1</v>
      </c>
    </row>
    <row r="536" spans="1:3" ht="15.75" customHeight="1">
      <c r="A536" s="29" t="s">
        <v>702</v>
      </c>
      <c r="C536" s="30">
        <f>SEARCH(Sheet1!F542,Sheet1!$A537,1)</f>
        <v>1</v>
      </c>
    </row>
    <row r="537" spans="1:3" ht="15.75" customHeight="1">
      <c r="A537" s="29" t="s">
        <v>703</v>
      </c>
      <c r="C537" s="30">
        <f>SEARCH(Sheet1!F543,Sheet1!$A538,1)</f>
        <v>1</v>
      </c>
    </row>
    <row r="538" spans="1:3" ht="15.75" customHeight="1">
      <c r="A538" s="29" t="s">
        <v>704</v>
      </c>
      <c r="C538" s="30">
        <f>SEARCH(Sheet1!F544,Sheet1!$A539,1)</f>
        <v>1</v>
      </c>
    </row>
    <row r="539" spans="1:3" ht="15.75" customHeight="1">
      <c r="A539" s="29" t="s">
        <v>705</v>
      </c>
      <c r="C539" s="30">
        <f>SEARCH(Sheet1!F545,Sheet1!$A540,1)</f>
        <v>1</v>
      </c>
    </row>
    <row r="540" spans="1:3" ht="15.75" customHeight="1">
      <c r="A540" s="29" t="s">
        <v>706</v>
      </c>
      <c r="C540" s="30">
        <f>SEARCH(Sheet1!F546,Sheet1!$A541,1)</f>
        <v>1</v>
      </c>
    </row>
    <row r="541" spans="1:3" ht="15.75" customHeight="1">
      <c r="A541" s="29" t="s">
        <v>707</v>
      </c>
      <c r="C541" s="30">
        <f>SEARCH(Sheet1!F547,Sheet1!$A542,1)</f>
        <v>1</v>
      </c>
    </row>
    <row r="542" spans="1:3" ht="15.75" customHeight="1">
      <c r="A542" s="29" t="s">
        <v>708</v>
      </c>
      <c r="C542" s="30">
        <f>SEARCH(Sheet1!F548,Sheet1!$A543,1)</f>
        <v>1</v>
      </c>
    </row>
    <row r="543" spans="1:3" ht="15.75" customHeight="1">
      <c r="A543" s="29" t="s">
        <v>709</v>
      </c>
      <c r="C543" s="30">
        <f>SEARCH(Sheet1!F549,Sheet1!$A544,1)</f>
        <v>1</v>
      </c>
    </row>
    <row r="544" spans="1:3" ht="15.75" customHeight="1">
      <c r="A544" s="29" t="s">
        <v>710</v>
      </c>
      <c r="C544" s="30">
        <f>SEARCH(Sheet1!F550,Sheet1!$A545,1)</f>
        <v>1</v>
      </c>
    </row>
    <row r="545" spans="1:3" ht="15.75" customHeight="1">
      <c r="A545" s="29" t="s">
        <v>710</v>
      </c>
      <c r="C545" s="30">
        <f>SEARCH(Sheet1!F551,Sheet1!$A546,1)</f>
        <v>1</v>
      </c>
    </row>
    <row r="546" spans="1:3" ht="15.75" customHeight="1">
      <c r="A546" s="29" t="s">
        <v>710</v>
      </c>
      <c r="C546" s="30">
        <f>SEARCH(Sheet1!F552,Sheet1!$A547,1)</f>
        <v>1</v>
      </c>
    </row>
    <row r="547" spans="1:3" ht="15.75" customHeight="1">
      <c r="A547" s="29" t="s">
        <v>710</v>
      </c>
      <c r="C547" s="30">
        <f>SEARCH(Sheet1!F553,Sheet1!$A548,1)</f>
        <v>1</v>
      </c>
    </row>
    <row r="548" spans="1:3" ht="15.75" customHeight="1">
      <c r="A548" s="29" t="s">
        <v>711</v>
      </c>
      <c r="C548" s="30">
        <f>SEARCH(Sheet1!F554,Sheet1!$A549,1)</f>
        <v>1</v>
      </c>
    </row>
    <row r="549" spans="1:3" ht="15.75" customHeight="1">
      <c r="A549" s="29" t="s">
        <v>712</v>
      </c>
      <c r="C549" s="30">
        <f>SEARCH(Sheet1!F555,Sheet1!$A550,1)</f>
        <v>1</v>
      </c>
    </row>
    <row r="550" spans="1:3" ht="15.75" customHeight="1">
      <c r="A550" s="29" t="s">
        <v>713</v>
      </c>
      <c r="C550" s="30">
        <f>SEARCH(Sheet1!F556,Sheet1!$A551,1)</f>
        <v>1</v>
      </c>
    </row>
    <row r="551" spans="1:3" ht="15.75" customHeight="1">
      <c r="A551" s="29" t="s">
        <v>714</v>
      </c>
      <c r="C551" s="30">
        <f>SEARCH(Sheet1!F557,Sheet1!$A552,1)</f>
        <v>1</v>
      </c>
    </row>
    <row r="552" spans="1:3" ht="15.75" customHeight="1">
      <c r="A552" s="29" t="s">
        <v>715</v>
      </c>
      <c r="C552" s="30">
        <f>SEARCH(Sheet1!F558,Sheet1!$A553,1)</f>
        <v>1</v>
      </c>
    </row>
    <row r="553" spans="1:3" ht="15.75" customHeight="1">
      <c r="A553" s="29" t="s">
        <v>716</v>
      </c>
      <c r="C553" s="30">
        <f>SEARCH(Sheet1!F559,Sheet1!$A554,1)</f>
        <v>1</v>
      </c>
    </row>
    <row r="554" spans="1:3" ht="15.75" customHeight="1">
      <c r="A554" s="29" t="s">
        <v>717</v>
      </c>
      <c r="C554" s="30">
        <f>SEARCH(Sheet1!F560,Sheet1!$A555,1)</f>
        <v>1</v>
      </c>
    </row>
    <row r="555" spans="1:3" ht="15.75" customHeight="1">
      <c r="A555" s="29" t="s">
        <v>718</v>
      </c>
      <c r="C555" s="30">
        <f>SEARCH(Sheet1!F561,Sheet1!$A556,1)</f>
        <v>1</v>
      </c>
    </row>
    <row r="556" spans="1:3" ht="15.75" customHeight="1">
      <c r="A556" s="29" t="s">
        <v>719</v>
      </c>
      <c r="C556" s="30">
        <f>SEARCH(Sheet1!F562,Sheet1!$A557,1)</f>
        <v>1</v>
      </c>
    </row>
    <row r="557" spans="1:3" ht="15.75" customHeight="1">
      <c r="A557" s="29" t="s">
        <v>720</v>
      </c>
      <c r="C557" s="30">
        <f>SEARCH(Sheet1!F563,Sheet1!$A558,1)</f>
        <v>1</v>
      </c>
    </row>
    <row r="558" spans="1:3" ht="15.75" customHeight="1">
      <c r="A558" s="29" t="s">
        <v>721</v>
      </c>
      <c r="C558" s="30">
        <f>SEARCH(Sheet1!F564,Sheet1!$A559,1)</f>
        <v>1</v>
      </c>
    </row>
    <row r="559" spans="1:3" ht="15.75" customHeight="1">
      <c r="A559" s="29" t="s">
        <v>722</v>
      </c>
      <c r="C559" s="30">
        <f>SEARCH(Sheet1!F565,Sheet1!$A560,1)</f>
        <v>1</v>
      </c>
    </row>
    <row r="560" spans="1:3" ht="15.75" customHeight="1">
      <c r="A560" s="29" t="s">
        <v>723</v>
      </c>
      <c r="C560" s="30">
        <f>SEARCH(Sheet1!F566,Sheet1!$A561,1)</f>
        <v>1</v>
      </c>
    </row>
    <row r="561" spans="1:3" ht="15.75" customHeight="1">
      <c r="A561" s="29" t="s">
        <v>724</v>
      </c>
      <c r="C561" s="30">
        <f>SEARCH(Sheet1!F567,Sheet1!$A562,1)</f>
        <v>1</v>
      </c>
    </row>
    <row r="562" spans="1:3" ht="15.75" customHeight="1">
      <c r="A562" s="29" t="s">
        <v>725</v>
      </c>
      <c r="C562" s="30">
        <f>SEARCH(Sheet1!F568,Sheet1!$A563,1)</f>
        <v>1</v>
      </c>
    </row>
    <row r="563" spans="1:3" ht="15.75" customHeight="1">
      <c r="A563" s="29" t="s">
        <v>726</v>
      </c>
      <c r="C563" s="30">
        <f>SEARCH(Sheet1!F569,Sheet1!$A564,1)</f>
        <v>1</v>
      </c>
    </row>
    <row r="564" spans="1:3" ht="15.75" customHeight="1">
      <c r="A564" s="29" t="s">
        <v>727</v>
      </c>
      <c r="C564" s="30">
        <f>SEARCH(Sheet1!F570,Sheet1!$A565,1)</f>
        <v>1</v>
      </c>
    </row>
    <row r="565" spans="1:3" ht="15.75" customHeight="1">
      <c r="A565" s="29" t="s">
        <v>728</v>
      </c>
      <c r="C565" s="30">
        <f>SEARCH(Sheet1!F571,Sheet1!$A566,1)</f>
        <v>1</v>
      </c>
    </row>
    <row r="566" spans="1:3" ht="15.75" customHeight="1">
      <c r="A566" s="29" t="s">
        <v>729</v>
      </c>
      <c r="C566" s="30">
        <f>SEARCH(Sheet1!F572,Sheet1!$A567,1)</f>
        <v>1</v>
      </c>
    </row>
    <row r="567" spans="1:3" ht="15.75" customHeight="1">
      <c r="A567" s="29" t="s">
        <v>730</v>
      </c>
      <c r="C567" s="30">
        <f>SEARCH(Sheet1!F573,Sheet1!$A568,1)</f>
        <v>1</v>
      </c>
    </row>
    <row r="568" spans="1:3" ht="15.75" customHeight="1">
      <c r="A568" s="29" t="s">
        <v>731</v>
      </c>
      <c r="C568" s="30">
        <f>SEARCH(Sheet1!F574,Sheet1!$A569,1)</f>
        <v>1</v>
      </c>
    </row>
    <row r="569" spans="1:3" ht="15.75" customHeight="1">
      <c r="A569" s="29" t="s">
        <v>732</v>
      </c>
      <c r="C569" s="30">
        <f>SEARCH(Sheet1!F575,Sheet1!$A570,1)</f>
        <v>1</v>
      </c>
    </row>
    <row r="570" spans="1:3" ht="15.75" customHeight="1">
      <c r="A570" s="29" t="s">
        <v>733</v>
      </c>
      <c r="C570" s="30">
        <f>SEARCH(Sheet1!F576,Sheet1!$A571,1)</f>
        <v>1</v>
      </c>
    </row>
    <row r="571" spans="1:3" ht="15.75" customHeight="1">
      <c r="A571" s="29" t="s">
        <v>734</v>
      </c>
      <c r="C571" s="30">
        <f>SEARCH(Sheet1!F577,Sheet1!$A572,1)</f>
        <v>1</v>
      </c>
    </row>
    <row r="572" spans="1:3" ht="15.75" customHeight="1">
      <c r="A572" s="29" t="s">
        <v>735</v>
      </c>
      <c r="C572" s="30">
        <f>SEARCH(Sheet1!F578,Sheet1!$A573,1)</f>
        <v>1</v>
      </c>
    </row>
    <row r="573" spans="1:3" ht="15.75" customHeight="1">
      <c r="A573" s="29" t="s">
        <v>736</v>
      </c>
      <c r="C573" s="30">
        <f>SEARCH(Sheet1!F579,Sheet1!$A574,1)</f>
        <v>1</v>
      </c>
    </row>
    <row r="574" spans="1:3" ht="15.75" customHeight="1">
      <c r="A574" s="29" t="s">
        <v>737</v>
      </c>
      <c r="C574" s="30">
        <f>SEARCH(Sheet1!F580,Sheet1!$A575,1)</f>
        <v>1</v>
      </c>
    </row>
    <row r="575" spans="1:3" ht="15.75" customHeight="1">
      <c r="A575" s="29" t="s">
        <v>738</v>
      </c>
      <c r="C575" s="30">
        <f>SEARCH(Sheet1!F581,Sheet1!$A576,1)</f>
        <v>1</v>
      </c>
    </row>
    <row r="576" spans="1:3" ht="15.75" customHeight="1">
      <c r="A576" s="29" t="s">
        <v>739</v>
      </c>
      <c r="C576" s="30">
        <f>SEARCH(Sheet1!F582,Sheet1!$A577,1)</f>
        <v>1</v>
      </c>
    </row>
    <row r="577" spans="1:3" ht="15.75" customHeight="1">
      <c r="A577" s="29" t="s">
        <v>740</v>
      </c>
      <c r="C577" s="30">
        <f>SEARCH(Sheet1!F583,Sheet1!$A578,1)</f>
        <v>1</v>
      </c>
    </row>
    <row r="578" spans="1:3" ht="15.75" customHeight="1">
      <c r="A578" s="29" t="s">
        <v>741</v>
      </c>
      <c r="C578" s="30">
        <f>SEARCH(Sheet1!F584,Sheet1!$A579,1)</f>
        <v>1</v>
      </c>
    </row>
    <row r="579" spans="1:3" ht="15.75" customHeight="1">
      <c r="A579" s="29" t="s">
        <v>742</v>
      </c>
      <c r="C579" s="30">
        <f>SEARCH(Sheet1!F585,Sheet1!$A580,1)</f>
        <v>1</v>
      </c>
    </row>
    <row r="580" spans="1:3" ht="15.75" customHeight="1">
      <c r="A580" s="29" t="s">
        <v>742</v>
      </c>
      <c r="C580" s="30">
        <f>SEARCH(Sheet1!F586,Sheet1!$A581,1)</f>
        <v>1</v>
      </c>
    </row>
    <row r="581" spans="1:3" ht="15.75" customHeight="1">
      <c r="A581" s="29" t="s">
        <v>743</v>
      </c>
      <c r="C581" s="30">
        <f>SEARCH(Sheet1!F587,Sheet1!$A582,1)</f>
        <v>1</v>
      </c>
    </row>
    <row r="582" spans="1:3" ht="15.75" customHeight="1">
      <c r="A582" s="29" t="s">
        <v>744</v>
      </c>
      <c r="C582" s="30">
        <f>SEARCH(Sheet1!F588,Sheet1!$A583,1)</f>
        <v>1</v>
      </c>
    </row>
    <row r="583" spans="1:3" ht="15.75" customHeight="1">
      <c r="A583" s="29" t="s">
        <v>745</v>
      </c>
      <c r="C583" s="30">
        <f>SEARCH(Sheet1!F589,Sheet1!$A584,1)</f>
        <v>1</v>
      </c>
    </row>
    <row r="584" spans="1:3" ht="15.75" customHeight="1">
      <c r="A584" s="29" t="s">
        <v>746</v>
      </c>
      <c r="C584" s="30">
        <f>SEARCH(Sheet1!F590,Sheet1!$A585,1)</f>
        <v>1</v>
      </c>
    </row>
    <row r="585" spans="1:3" ht="15.75" customHeight="1">
      <c r="A585" s="29" t="s">
        <v>747</v>
      </c>
      <c r="C585" s="30">
        <f>SEARCH(Sheet1!F591,Sheet1!$A586,1)</f>
        <v>1</v>
      </c>
    </row>
    <row r="586" spans="1:3" ht="15.75" customHeight="1">
      <c r="A586" s="29" t="s">
        <v>748</v>
      </c>
      <c r="C586" s="30">
        <f>SEARCH(Sheet1!F592,Sheet1!$A587,1)</f>
        <v>1</v>
      </c>
    </row>
    <row r="587" spans="1:3" ht="15.75" customHeight="1">
      <c r="A587" s="29" t="s">
        <v>749</v>
      </c>
      <c r="C587" s="30">
        <f>SEARCH(Sheet1!F593,Sheet1!$A588,1)</f>
        <v>1</v>
      </c>
    </row>
    <row r="588" spans="1:3" ht="15.75" customHeight="1">
      <c r="A588" s="29" t="s">
        <v>750</v>
      </c>
      <c r="C588" s="30">
        <f>SEARCH(Sheet1!F594,Sheet1!$A589,1)</f>
        <v>1</v>
      </c>
    </row>
    <row r="589" spans="1:3" ht="15.75" customHeight="1">
      <c r="A589" s="29" t="s">
        <v>751</v>
      </c>
      <c r="C589" s="30">
        <f>SEARCH(Sheet1!F595,Sheet1!$A590,1)</f>
        <v>1</v>
      </c>
    </row>
    <row r="590" spans="1:3" ht="15.75" customHeight="1">
      <c r="A590" s="29" t="s">
        <v>752</v>
      </c>
      <c r="C590" s="30">
        <f>SEARCH(Sheet1!F596,Sheet1!$A591,1)</f>
        <v>1</v>
      </c>
    </row>
    <row r="591" spans="1:3" ht="15.75" customHeight="1">
      <c r="A591" s="29" t="s">
        <v>753</v>
      </c>
      <c r="C591" s="30">
        <f>SEARCH(Sheet1!F597,Sheet1!$A592,1)</f>
        <v>1</v>
      </c>
    </row>
    <row r="592" spans="1:3" ht="15.75" customHeight="1">
      <c r="A592" s="29" t="s">
        <v>754</v>
      </c>
      <c r="C592" s="30">
        <f>SEARCH(Sheet1!F598,Sheet1!$A593,1)</f>
        <v>1</v>
      </c>
    </row>
    <row r="593" spans="1:3" ht="15.75" customHeight="1">
      <c r="A593" s="29" t="s">
        <v>755</v>
      </c>
      <c r="C593" s="30">
        <f>SEARCH(Sheet1!F599,Sheet1!$A594,1)</f>
        <v>1</v>
      </c>
    </row>
    <row r="594" spans="1:3" ht="15.75" customHeight="1">
      <c r="A594" s="29" t="s">
        <v>756</v>
      </c>
      <c r="C594" s="30">
        <f>SEARCH(Sheet1!F600,Sheet1!$A595,1)</f>
        <v>1</v>
      </c>
    </row>
    <row r="595" spans="1:3" ht="15.75" customHeight="1">
      <c r="A595" s="29" t="s">
        <v>757</v>
      </c>
      <c r="C595" s="30">
        <f>SEARCH(Sheet1!F601,Sheet1!$A596,1)</f>
        <v>1</v>
      </c>
    </row>
    <row r="596" spans="1:3" ht="15.75" customHeight="1">
      <c r="A596" s="29" t="s">
        <v>758</v>
      </c>
      <c r="C596" s="30">
        <f>SEARCH(Sheet1!F602,Sheet1!$A597,1)</f>
        <v>1</v>
      </c>
    </row>
    <row r="597" spans="1:3" ht="15.75" customHeight="1">
      <c r="A597" s="29" t="s">
        <v>759</v>
      </c>
      <c r="C597" s="30">
        <f>SEARCH(Sheet1!F603,Sheet1!$A598,1)</f>
        <v>1</v>
      </c>
    </row>
    <row r="598" spans="1:3" ht="15.75" customHeight="1">
      <c r="A598" s="29" t="s">
        <v>760</v>
      </c>
      <c r="C598" s="30">
        <f>SEARCH(Sheet1!F604,Sheet1!$A599,1)</f>
        <v>1</v>
      </c>
    </row>
    <row r="599" spans="1:3" ht="15.75" customHeight="1">
      <c r="A599" s="29" t="s">
        <v>761</v>
      </c>
      <c r="C599" s="30">
        <f>SEARCH(Sheet1!F605,Sheet1!$A600,1)</f>
        <v>1</v>
      </c>
    </row>
    <row r="600" spans="1:3" ht="15.75" customHeight="1">
      <c r="A600" s="29" t="s">
        <v>762</v>
      </c>
      <c r="C600" s="30">
        <f>SEARCH(Sheet1!F606,Sheet1!$A601,1)</f>
        <v>1</v>
      </c>
    </row>
    <row r="601" spans="1:3" ht="15.75" customHeight="1">
      <c r="A601" s="29" t="s">
        <v>763</v>
      </c>
      <c r="C601" s="30">
        <f>SEARCH(Sheet1!F607,Sheet1!$A602,1)</f>
        <v>1</v>
      </c>
    </row>
    <row r="602" spans="1:3" ht="15.75" customHeight="1">
      <c r="A602" s="29" t="s">
        <v>764</v>
      </c>
      <c r="C602" s="30">
        <f>SEARCH(Sheet1!F608,Sheet1!$A603,1)</f>
        <v>1</v>
      </c>
    </row>
    <row r="603" spans="1:3" ht="15.75" customHeight="1">
      <c r="A603" s="29" t="s">
        <v>765</v>
      </c>
      <c r="C603" s="30">
        <f>SEARCH(Sheet1!F609,Sheet1!$A604,1)</f>
        <v>1</v>
      </c>
    </row>
    <row r="604" spans="1:3" ht="15.75" customHeight="1">
      <c r="A604" s="29" t="s">
        <v>766</v>
      </c>
      <c r="C604" s="30">
        <f>SEARCH(Sheet1!F610,Sheet1!$A605,1)</f>
        <v>1</v>
      </c>
    </row>
    <row r="605" spans="1:3" ht="15.75" customHeight="1">
      <c r="A605" s="29" t="s">
        <v>767</v>
      </c>
      <c r="C605" s="30">
        <f>SEARCH(Sheet1!F611,Sheet1!$A606,1)</f>
        <v>1</v>
      </c>
    </row>
    <row r="606" spans="1:3" ht="15.75" customHeight="1">
      <c r="A606" s="29" t="s">
        <v>768</v>
      </c>
      <c r="C606" s="30">
        <f>SEARCH(Sheet1!F612,Sheet1!$A607,1)</f>
        <v>1</v>
      </c>
    </row>
    <row r="607" spans="1:3" ht="15.75" customHeight="1">
      <c r="A607" s="29" t="s">
        <v>769</v>
      </c>
      <c r="C607" s="30">
        <f>SEARCH(Sheet1!F613,Sheet1!$A608,1)</f>
        <v>1</v>
      </c>
    </row>
    <row r="608" spans="1:3" ht="15.75" customHeight="1">
      <c r="A608" s="29" t="s">
        <v>770</v>
      </c>
      <c r="C608" s="30">
        <f>SEARCH(Sheet1!F614,Sheet1!$A609,1)</f>
        <v>1</v>
      </c>
    </row>
    <row r="609" spans="1:3" ht="15.75" customHeight="1">
      <c r="A609" s="29" t="s">
        <v>771</v>
      </c>
      <c r="C609" s="30">
        <f>SEARCH(Sheet1!F615,Sheet1!$A610,1)</f>
        <v>1</v>
      </c>
    </row>
    <row r="610" spans="1:3" ht="15.75" customHeight="1">
      <c r="A610" s="29" t="s">
        <v>772</v>
      </c>
      <c r="C610" s="30">
        <f>SEARCH(Sheet1!F616,Sheet1!$A611,1)</f>
        <v>1</v>
      </c>
    </row>
    <row r="611" spans="1:3" ht="15.75" customHeight="1">
      <c r="A611" s="29" t="s">
        <v>773</v>
      </c>
      <c r="C611" s="30">
        <f>SEARCH(Sheet1!F617,Sheet1!$A612,1)</f>
        <v>1</v>
      </c>
    </row>
    <row r="612" spans="1:3" ht="15.75" customHeight="1">
      <c r="A612" s="29" t="s">
        <v>774</v>
      </c>
      <c r="C612" s="30">
        <f>SEARCH(Sheet1!F618,Sheet1!$A613,1)</f>
        <v>1</v>
      </c>
    </row>
    <row r="613" spans="1:3" ht="15.75" customHeight="1">
      <c r="A613" s="29" t="s">
        <v>775</v>
      </c>
      <c r="C613" s="30">
        <f>SEARCH(Sheet1!F619,Sheet1!$A614,1)</f>
        <v>1</v>
      </c>
    </row>
    <row r="614" spans="1:3" ht="15.75" customHeight="1">
      <c r="A614" s="29" t="s">
        <v>776</v>
      </c>
      <c r="C614" s="30">
        <f>SEARCH(Sheet1!F620,Sheet1!$A615,1)</f>
        <v>1</v>
      </c>
    </row>
    <row r="615" spans="1:3" ht="15.75" customHeight="1">
      <c r="A615" s="29" t="s">
        <v>777</v>
      </c>
      <c r="C615" s="30">
        <f>SEARCH(Sheet1!F621,Sheet1!$A616,1)</f>
        <v>1</v>
      </c>
    </row>
    <row r="616" spans="1:3" ht="15.75" customHeight="1">
      <c r="A616" s="29" t="s">
        <v>778</v>
      </c>
      <c r="C616" s="30">
        <f>SEARCH(Sheet1!F622,Sheet1!$A617,1)</f>
        <v>1</v>
      </c>
    </row>
    <row r="617" spans="1:3" ht="15.75" customHeight="1">
      <c r="A617" s="29" t="s">
        <v>779</v>
      </c>
      <c r="C617" s="30">
        <f>SEARCH(Sheet1!F623,Sheet1!$A618,1)</f>
        <v>1</v>
      </c>
    </row>
    <row r="618" spans="1:3" ht="15.75" customHeight="1">
      <c r="A618" s="29" t="s">
        <v>780</v>
      </c>
      <c r="C618" s="30">
        <f>SEARCH(Sheet1!F624,Sheet1!$A619,1)</f>
        <v>1</v>
      </c>
    </row>
    <row r="619" spans="1:3" ht="15.75" customHeight="1">
      <c r="A619" s="29" t="s">
        <v>781</v>
      </c>
      <c r="C619" s="30">
        <f>SEARCH(Sheet1!F625,Sheet1!$A620,1)</f>
        <v>1</v>
      </c>
    </row>
    <row r="620" spans="1:3" ht="15.75" customHeight="1">
      <c r="A620" s="29" t="s">
        <v>782</v>
      </c>
      <c r="C620" s="30">
        <f>SEARCH(Sheet1!F626,Sheet1!$A621,1)</f>
        <v>1</v>
      </c>
    </row>
    <row r="621" spans="1:3" ht="15.75" customHeight="1">
      <c r="A621" s="29" t="s">
        <v>783</v>
      </c>
      <c r="C621" s="30">
        <f>SEARCH(Sheet1!F627,Sheet1!$A622,1)</f>
        <v>1</v>
      </c>
    </row>
    <row r="622" spans="1:3" ht="15.75" customHeight="1">
      <c r="A622" s="29" t="s">
        <v>784</v>
      </c>
      <c r="C622" s="30">
        <f>SEARCH(Sheet1!F628,Sheet1!$A623,1)</f>
        <v>1</v>
      </c>
    </row>
    <row r="623" spans="1:3" ht="15.75" customHeight="1">
      <c r="A623" s="29" t="s">
        <v>785</v>
      </c>
      <c r="C623" s="30">
        <f>SEARCH(Sheet1!F629,Sheet1!$A624,1)</f>
        <v>1</v>
      </c>
    </row>
    <row r="624" spans="1:3" ht="15.75" customHeight="1">
      <c r="A624" s="29" t="s">
        <v>786</v>
      </c>
      <c r="C624" s="30">
        <f>SEARCH(Sheet1!F630,Sheet1!$A625,1)</f>
        <v>1</v>
      </c>
    </row>
    <row r="625" spans="1:3" ht="15.75" customHeight="1">
      <c r="A625" s="29" t="s">
        <v>787</v>
      </c>
      <c r="C625" s="30">
        <f>SEARCH(Sheet1!F631,Sheet1!$A626,1)</f>
        <v>1</v>
      </c>
    </row>
    <row r="626" spans="1:3" ht="15.75" customHeight="1">
      <c r="A626" s="29" t="s">
        <v>788</v>
      </c>
      <c r="C626" s="30">
        <f>SEARCH(Sheet1!F632,Sheet1!$A627,1)</f>
        <v>1</v>
      </c>
    </row>
    <row r="627" spans="1:3" ht="15.75" customHeight="1">
      <c r="A627" s="29" t="s">
        <v>789</v>
      </c>
      <c r="C627" s="30">
        <f>SEARCH(Sheet1!F633,Sheet1!$A628,1)</f>
        <v>1</v>
      </c>
    </row>
    <row r="628" spans="1:3" ht="15.75" customHeight="1">
      <c r="A628" s="29" t="s">
        <v>790</v>
      </c>
      <c r="C628" s="30">
        <f>SEARCH(Sheet1!F634,Sheet1!$A629,1)</f>
        <v>1</v>
      </c>
    </row>
    <row r="629" spans="1:3" ht="15.75" customHeight="1">
      <c r="A629" s="29" t="s">
        <v>791</v>
      </c>
      <c r="C629" s="30">
        <f>SEARCH(Sheet1!F635,Sheet1!$A630,1)</f>
        <v>1</v>
      </c>
    </row>
    <row r="630" spans="1:3" ht="15.75" customHeight="1">
      <c r="A630" s="29" t="s">
        <v>792</v>
      </c>
      <c r="C630" s="30">
        <f>SEARCH(Sheet1!F636,Sheet1!$A631,1)</f>
        <v>1</v>
      </c>
    </row>
    <row r="631" spans="1:3" ht="15.75" customHeight="1">
      <c r="A631" s="43" t="s">
        <v>793</v>
      </c>
      <c r="C631" s="30">
        <f>SEARCH(Sheet1!F637,Sheet1!$A632,1)</f>
        <v>1</v>
      </c>
    </row>
    <row r="632" spans="1:3" ht="15.75" customHeight="1">
      <c r="A632" s="29" t="s">
        <v>794</v>
      </c>
      <c r="C632" s="30">
        <f>SEARCH(Sheet1!F638,Sheet1!$A633,1)</f>
        <v>1</v>
      </c>
    </row>
    <row r="633" spans="1:3" ht="15.75" customHeight="1">
      <c r="A633" s="29" t="s">
        <v>795</v>
      </c>
      <c r="C633" s="30">
        <f>SEARCH(Sheet1!F639,Sheet1!$A634,1)</f>
        <v>1</v>
      </c>
    </row>
    <row r="634" spans="1:3" ht="15.75" customHeight="1">
      <c r="A634" s="29" t="s">
        <v>796</v>
      </c>
      <c r="C634" s="30">
        <f>SEARCH(Sheet1!F640,Sheet1!$A635,1)</f>
        <v>1</v>
      </c>
    </row>
    <row r="635" spans="1:3" ht="15.75" customHeight="1">
      <c r="A635" s="29" t="s">
        <v>797</v>
      </c>
      <c r="C635" s="30">
        <f>SEARCH(Sheet1!F641,Sheet1!$A636,1)</f>
        <v>1</v>
      </c>
    </row>
    <row r="636" spans="1:3" ht="15.75" customHeight="1">
      <c r="A636" s="29" t="s">
        <v>798</v>
      </c>
      <c r="C636" s="30">
        <f>SEARCH(Sheet1!F642,Sheet1!$A637,1)</f>
        <v>1</v>
      </c>
    </row>
    <row r="637" spans="1:3" ht="15.75" customHeight="1">
      <c r="A637" s="29" t="s">
        <v>799</v>
      </c>
      <c r="C637" s="30">
        <f>SEARCH(Sheet1!F643,Sheet1!$A638,1)</f>
        <v>1</v>
      </c>
    </row>
    <row r="638" spans="1:3" ht="15.75" customHeight="1">
      <c r="A638" s="29" t="s">
        <v>800</v>
      </c>
      <c r="C638" s="30">
        <f>SEARCH(Sheet1!F644,Sheet1!$A639,1)</f>
        <v>1</v>
      </c>
    </row>
    <row r="639" spans="1:3" ht="15.75" customHeight="1">
      <c r="A639" s="29" t="s">
        <v>801</v>
      </c>
      <c r="C639" s="30">
        <f>SEARCH(Sheet1!F645,Sheet1!$A640,1)</f>
        <v>1</v>
      </c>
    </row>
    <row r="640" spans="1:3" ht="15.75" customHeight="1">
      <c r="A640" s="29" t="s">
        <v>802</v>
      </c>
      <c r="C640" s="30">
        <f>SEARCH(Sheet1!F646,Sheet1!$A641,1)</f>
        <v>1</v>
      </c>
    </row>
    <row r="641" spans="1:3" ht="15.75" customHeight="1">
      <c r="A641" s="29" t="s">
        <v>803</v>
      </c>
      <c r="C641" s="30">
        <f>SEARCH(Sheet1!F647,Sheet1!$A642,1)</f>
        <v>1</v>
      </c>
    </row>
    <row r="642" spans="1:3" ht="15.75" customHeight="1">
      <c r="A642" s="29" t="s">
        <v>804</v>
      </c>
      <c r="C642" s="30">
        <f>SEARCH(Sheet1!F648,Sheet1!$A643,1)</f>
        <v>1</v>
      </c>
    </row>
    <row r="643" spans="1:3" ht="15.75" customHeight="1">
      <c r="A643" s="29" t="s">
        <v>805</v>
      </c>
      <c r="C643" s="30">
        <f>SEARCH(Sheet1!F649,Sheet1!$A644,1)</f>
        <v>1</v>
      </c>
    </row>
    <row r="644" spans="1:3" ht="15.75" customHeight="1">
      <c r="A644" s="29" t="s">
        <v>806</v>
      </c>
      <c r="C644" s="30">
        <f>SEARCH(Sheet1!F650,Sheet1!$A645,1)</f>
        <v>1</v>
      </c>
    </row>
    <row r="645" spans="1:3" ht="15.75" customHeight="1">
      <c r="A645" s="29" t="s">
        <v>807</v>
      </c>
      <c r="C645" s="30">
        <f>SEARCH(Sheet1!F651,Sheet1!$A646,1)</f>
        <v>1</v>
      </c>
    </row>
    <row r="646" spans="1:3" ht="15.75" customHeight="1">
      <c r="A646" s="29" t="s">
        <v>808</v>
      </c>
      <c r="C646" s="30">
        <f>SEARCH(Sheet1!F652,Sheet1!$A647,1)</f>
        <v>1</v>
      </c>
    </row>
    <row r="647" spans="1:3" ht="15.75" customHeight="1">
      <c r="A647" s="29" t="s">
        <v>809</v>
      </c>
      <c r="C647" s="30">
        <f>SEARCH(Sheet1!F653,Sheet1!$A648,1)</f>
        <v>1</v>
      </c>
    </row>
    <row r="648" spans="1:3" ht="15.75" customHeight="1">
      <c r="A648" s="29" t="s">
        <v>810</v>
      </c>
      <c r="C648" s="30">
        <f>SEARCH(Sheet1!F654,Sheet1!$A649,1)</f>
        <v>1</v>
      </c>
    </row>
    <row r="649" spans="1:3" ht="15.75" customHeight="1">
      <c r="A649" s="29" t="s">
        <v>810</v>
      </c>
      <c r="C649" s="30">
        <f>SEARCH(Sheet1!F655,Sheet1!$A650,1)</f>
        <v>1</v>
      </c>
    </row>
    <row r="650" spans="1:3" ht="15.75" customHeight="1">
      <c r="A650" s="29" t="s">
        <v>811</v>
      </c>
      <c r="C650" s="30">
        <f>SEARCH(Sheet1!F656,Sheet1!$A651,1)</f>
        <v>1</v>
      </c>
    </row>
    <row r="651" spans="1:3" ht="15.75" customHeight="1">
      <c r="A651" s="29" t="s">
        <v>812</v>
      </c>
      <c r="C651" s="30">
        <f>SEARCH(Sheet1!F657,Sheet1!$A652,1)</f>
        <v>1</v>
      </c>
    </row>
    <row r="652" spans="1:3" ht="15.75" customHeight="1">
      <c r="A652" s="29" t="s">
        <v>813</v>
      </c>
      <c r="C652" s="30">
        <f>SEARCH(Sheet1!F658,Sheet1!$A653,1)</f>
        <v>1</v>
      </c>
    </row>
    <row r="653" spans="1:3" ht="15.75" customHeight="1">
      <c r="A653" s="29" t="s">
        <v>814</v>
      </c>
      <c r="C653" s="30">
        <f>SEARCH(Sheet1!F659,Sheet1!$A654,1)</f>
        <v>1</v>
      </c>
    </row>
    <row r="654" spans="1:3" ht="15.75" customHeight="1">
      <c r="A654" s="29" t="s">
        <v>815</v>
      </c>
      <c r="C654" s="30">
        <f>SEARCH(Sheet1!F660,Sheet1!$A655,1)</f>
        <v>1</v>
      </c>
    </row>
    <row r="655" spans="1:3" ht="15.75" customHeight="1">
      <c r="A655" s="29" t="s">
        <v>816</v>
      </c>
      <c r="C655" s="30">
        <f>SEARCH(Sheet1!F661,Sheet1!$A656,1)</f>
        <v>1</v>
      </c>
    </row>
    <row r="656" spans="1:3" ht="15.75" customHeight="1">
      <c r="A656" s="29" t="s">
        <v>817</v>
      </c>
      <c r="C656" s="30">
        <f>SEARCH(Sheet1!F662,Sheet1!$A657,1)</f>
        <v>1</v>
      </c>
    </row>
    <row r="657" spans="1:3" ht="15.75" customHeight="1">
      <c r="A657" s="29" t="s">
        <v>818</v>
      </c>
      <c r="C657" s="30">
        <f>SEARCH(Sheet1!F663,Sheet1!$A658,1)</f>
        <v>1</v>
      </c>
    </row>
    <row r="658" spans="1:3" ht="15.75" customHeight="1">
      <c r="A658" s="29" t="s">
        <v>819</v>
      </c>
      <c r="C658" s="30">
        <f>SEARCH(Sheet1!F664,Sheet1!$A659,1)</f>
        <v>1</v>
      </c>
    </row>
    <row r="659" spans="1:3" ht="15.75" customHeight="1">
      <c r="A659" s="29" t="s">
        <v>820</v>
      </c>
      <c r="C659" s="30">
        <f>SEARCH(Sheet1!F665,Sheet1!$A660,1)</f>
        <v>1</v>
      </c>
    </row>
    <row r="660" spans="1:3" ht="15.75" customHeight="1">
      <c r="A660" s="29" t="s">
        <v>821</v>
      </c>
      <c r="C660" s="30">
        <f>SEARCH(Sheet1!F666,Sheet1!$A661,1)</f>
        <v>1</v>
      </c>
    </row>
    <row r="661" spans="1:3" ht="15.75" customHeight="1">
      <c r="A661" s="29" t="s">
        <v>822</v>
      </c>
      <c r="C661" s="30">
        <f>SEARCH(Sheet1!F667,Sheet1!$A662,1)</f>
        <v>1</v>
      </c>
    </row>
    <row r="662" spans="1:3" ht="15.75" customHeight="1">
      <c r="A662" s="29" t="s">
        <v>823</v>
      </c>
      <c r="C662" s="30">
        <f>SEARCH(Sheet1!F668,Sheet1!$A663,1)</f>
        <v>1</v>
      </c>
    </row>
    <row r="663" spans="1:3" ht="15.75" customHeight="1">
      <c r="A663" s="29" t="s">
        <v>824</v>
      </c>
      <c r="C663" s="30">
        <f>SEARCH(Sheet1!F669,Sheet1!$A664,1)</f>
        <v>1</v>
      </c>
    </row>
    <row r="664" spans="1:3" ht="15.75" customHeight="1">
      <c r="A664" s="29" t="s">
        <v>825</v>
      </c>
      <c r="C664" s="30">
        <f>SEARCH(Sheet1!F670,Sheet1!$A665,1)</f>
        <v>1</v>
      </c>
    </row>
    <row r="665" spans="1:3" ht="15.75" customHeight="1">
      <c r="A665" s="29" t="s">
        <v>826</v>
      </c>
      <c r="C665" s="30">
        <f>SEARCH(Sheet1!F671,Sheet1!$A666,1)</f>
        <v>1</v>
      </c>
    </row>
    <row r="666" spans="1:3" ht="15.75" customHeight="1">
      <c r="A666" s="29" t="s">
        <v>827</v>
      </c>
      <c r="C666" s="30">
        <f>SEARCH(Sheet1!F672,Sheet1!$A667,1)</f>
        <v>1</v>
      </c>
    </row>
    <row r="667" spans="1:3" ht="15.75" customHeight="1">
      <c r="A667" s="29" t="s">
        <v>828</v>
      </c>
      <c r="C667" s="30">
        <f>SEARCH(Sheet1!F673,Sheet1!$A668,1)</f>
        <v>1</v>
      </c>
    </row>
    <row r="668" spans="1:3" ht="15.75" customHeight="1">
      <c r="A668" s="29" t="s">
        <v>829</v>
      </c>
      <c r="C668" s="30">
        <f>SEARCH(Sheet1!F674,Sheet1!$A669,1)</f>
        <v>1</v>
      </c>
    </row>
    <row r="669" spans="1:3" ht="15.75" customHeight="1">
      <c r="A669" s="29" t="s">
        <v>830</v>
      </c>
      <c r="C669" s="30">
        <f>SEARCH(Sheet1!F675,Sheet1!$A670,1)</f>
        <v>1</v>
      </c>
    </row>
    <row r="670" spans="1:3" ht="15.75" customHeight="1">
      <c r="A670" s="29" t="s">
        <v>831</v>
      </c>
      <c r="C670" s="30">
        <f>SEARCH(Sheet1!F676,Sheet1!$A671,1)</f>
        <v>1</v>
      </c>
    </row>
    <row r="671" spans="1:3" ht="15.75" customHeight="1">
      <c r="A671" s="29" t="s">
        <v>832</v>
      </c>
      <c r="C671" s="30">
        <f>SEARCH(Sheet1!F677,Sheet1!$A672,1)</f>
        <v>1</v>
      </c>
    </row>
    <row r="672" spans="1:3" ht="15.75" customHeight="1">
      <c r="A672" s="29" t="s">
        <v>833</v>
      </c>
      <c r="C672" s="30">
        <f>SEARCH(Sheet1!F678,Sheet1!$A673,1)</f>
        <v>1</v>
      </c>
    </row>
    <row r="673" spans="1:3" ht="15.75" customHeight="1">
      <c r="A673" s="29" t="s">
        <v>834</v>
      </c>
      <c r="C673" s="30">
        <f>SEARCH(Sheet1!F679,Sheet1!$A674,1)</f>
        <v>1</v>
      </c>
    </row>
    <row r="674" spans="1:3" ht="15.75" customHeight="1">
      <c r="A674" s="29" t="s">
        <v>835</v>
      </c>
      <c r="C674" s="30">
        <f>SEARCH(Sheet1!F680,Sheet1!$A675,1)</f>
        <v>1</v>
      </c>
    </row>
    <row r="675" spans="1:3" ht="15.75" customHeight="1">
      <c r="A675" s="29" t="s">
        <v>836</v>
      </c>
      <c r="C675" s="30">
        <f>SEARCH(Sheet1!F681,Sheet1!$A676,1)</f>
        <v>1</v>
      </c>
    </row>
    <row r="676" spans="1:3" ht="15.75" customHeight="1">
      <c r="A676" s="29" t="s">
        <v>837</v>
      </c>
      <c r="C676" s="30">
        <f>SEARCH(Sheet1!F682,Sheet1!$A677,1)</f>
        <v>1</v>
      </c>
    </row>
    <row r="677" spans="1:3" ht="15.75" customHeight="1">
      <c r="A677" s="29" t="s">
        <v>838</v>
      </c>
      <c r="C677" s="30">
        <f>SEARCH(Sheet1!F683,Sheet1!$A678,1)</f>
        <v>1</v>
      </c>
    </row>
    <row r="678" spans="1:3" ht="15.75" customHeight="1">
      <c r="A678" s="29" t="s">
        <v>839</v>
      </c>
      <c r="C678" s="30">
        <f>SEARCH(Sheet1!F684,Sheet1!$A679,1)</f>
        <v>1</v>
      </c>
    </row>
    <row r="679" spans="1:3" ht="15.75" customHeight="1">
      <c r="A679" s="29" t="s">
        <v>840</v>
      </c>
      <c r="C679" s="30">
        <f>SEARCH(Sheet1!F685,Sheet1!$A680,1)</f>
        <v>1</v>
      </c>
    </row>
    <row r="680" spans="1:3" ht="15.75" customHeight="1">
      <c r="A680" s="29" t="s">
        <v>841</v>
      </c>
      <c r="C680" s="30">
        <f>SEARCH(Sheet1!F686,Sheet1!$A681,1)</f>
        <v>1</v>
      </c>
    </row>
    <row r="681" spans="1:3" ht="15.75" customHeight="1">
      <c r="A681" s="29" t="s">
        <v>842</v>
      </c>
      <c r="C681" s="30">
        <f>SEARCH(Sheet1!F687,Sheet1!$A682,1)</f>
        <v>1</v>
      </c>
    </row>
    <row r="682" spans="1:3" ht="15.75" customHeight="1">
      <c r="A682" s="29" t="s">
        <v>843</v>
      </c>
      <c r="C682" s="30">
        <f>SEARCH(Sheet1!F688,Sheet1!$A683,1)</f>
        <v>1</v>
      </c>
    </row>
    <row r="683" spans="1:3" ht="15.75" customHeight="1">
      <c r="A683" s="29" t="s">
        <v>844</v>
      </c>
      <c r="C683" s="30">
        <f>SEARCH(Sheet1!F689,Sheet1!$A684,1)</f>
        <v>1</v>
      </c>
    </row>
    <row r="684" spans="1:3" ht="15.75" customHeight="1">
      <c r="A684" s="29" t="s">
        <v>845</v>
      </c>
      <c r="C684" s="30">
        <f>SEARCH(Sheet1!F690,Sheet1!$A685,1)</f>
        <v>1</v>
      </c>
    </row>
    <row r="685" spans="1:3" ht="15.75" customHeight="1">
      <c r="A685" s="29" t="s">
        <v>846</v>
      </c>
      <c r="C685" s="30">
        <f>SEARCH(Sheet1!F691,Sheet1!$A686,1)</f>
        <v>1</v>
      </c>
    </row>
    <row r="686" spans="1:3" ht="15.75" customHeight="1">
      <c r="A686" s="29" t="s">
        <v>847</v>
      </c>
      <c r="C686" s="30">
        <f>SEARCH(Sheet1!F692,Sheet1!$A687,1)</f>
        <v>1</v>
      </c>
    </row>
    <row r="687" spans="1:3" ht="15.75" customHeight="1">
      <c r="A687" s="29" t="s">
        <v>848</v>
      </c>
      <c r="C687" s="30">
        <f>SEARCH(Sheet1!F693,Sheet1!$A688,1)</f>
        <v>1</v>
      </c>
    </row>
    <row r="688" spans="1:3" ht="15.75" customHeight="1">
      <c r="A688" s="29" t="s">
        <v>849</v>
      </c>
      <c r="C688" s="30">
        <f>SEARCH(Sheet1!F694,Sheet1!$A689,1)</f>
        <v>1</v>
      </c>
    </row>
    <row r="689" spans="1:3" ht="15.75" customHeight="1">
      <c r="A689" s="29" t="s">
        <v>850</v>
      </c>
      <c r="C689" s="30">
        <f>SEARCH(Sheet1!F695,Sheet1!$A690,1)</f>
        <v>1</v>
      </c>
    </row>
    <row r="690" spans="1:3" ht="15.75" customHeight="1">
      <c r="A690" s="29" t="s">
        <v>851</v>
      </c>
      <c r="C690" s="30">
        <f>SEARCH(Sheet1!F696,Sheet1!$A691,1)</f>
        <v>1</v>
      </c>
    </row>
    <row r="691" spans="1:3" ht="15.75" customHeight="1">
      <c r="A691" s="29" t="s">
        <v>852</v>
      </c>
      <c r="C691" s="30">
        <f>SEARCH(Sheet1!F697,Sheet1!$A692,1)</f>
        <v>1</v>
      </c>
    </row>
    <row r="692" spans="1:3" ht="15.75" customHeight="1">
      <c r="A692" s="29" t="s">
        <v>853</v>
      </c>
      <c r="C692" s="30">
        <f>SEARCH(Sheet1!F698,Sheet1!$A693,1)</f>
        <v>1</v>
      </c>
    </row>
    <row r="693" spans="1:3" ht="15.75" customHeight="1">
      <c r="A693" s="29" t="s">
        <v>854</v>
      </c>
      <c r="C693" s="30">
        <f>SEARCH(Sheet1!F699,Sheet1!$A694,1)</f>
        <v>1</v>
      </c>
    </row>
    <row r="694" spans="1:3" ht="15.75" customHeight="1">
      <c r="A694" s="29" t="s">
        <v>855</v>
      </c>
      <c r="C694" s="30">
        <f>SEARCH(Sheet1!F701,Sheet1!$A696,1)</f>
        <v>1</v>
      </c>
    </row>
    <row r="695" spans="1:3" ht="15.75" customHeight="1">
      <c r="A695" s="29" t="s">
        <v>856</v>
      </c>
      <c r="C695" s="30">
        <f>SEARCH(Sheet1!F700,Sheet1!$A695,1)</f>
        <v>1</v>
      </c>
    </row>
    <row r="696" spans="1:3" ht="15.75" customHeight="1">
      <c r="A696" s="29" t="s">
        <v>857</v>
      </c>
      <c r="C696" s="30">
        <f>SEARCH(Sheet1!F702,Sheet1!$A697,1)</f>
        <v>1</v>
      </c>
    </row>
    <row r="697" spans="1:3" ht="15.75" customHeight="1">
      <c r="A697" s="29" t="s">
        <v>858</v>
      </c>
      <c r="C697" s="30">
        <f>SEARCH(Sheet1!F703,Sheet1!$A698,1)</f>
        <v>1</v>
      </c>
    </row>
    <row r="698" spans="1:3" ht="15.75" customHeight="1">
      <c r="A698" s="29" t="s">
        <v>859</v>
      </c>
      <c r="C698" s="30">
        <f>SEARCH(Sheet1!F704,Sheet1!$A699,1)</f>
        <v>1</v>
      </c>
    </row>
    <row r="699" spans="1:3" ht="15.75" customHeight="1">
      <c r="A699" s="29" t="s">
        <v>860</v>
      </c>
      <c r="C699" s="30">
        <f>SEARCH(Sheet1!F705,Sheet1!$A700,1)</f>
        <v>1</v>
      </c>
    </row>
    <row r="700" spans="1:3" ht="15.75" customHeight="1">
      <c r="A700" s="29" t="s">
        <v>861</v>
      </c>
      <c r="C700" s="30">
        <f>SEARCH(Sheet1!F706,Sheet1!$A701,1)</f>
        <v>1</v>
      </c>
    </row>
    <row r="701" spans="1:3" ht="15.75" customHeight="1">
      <c r="A701" s="29" t="s">
        <v>862</v>
      </c>
      <c r="C701" s="30">
        <f>SEARCH(Sheet1!F707,Sheet1!$A702,1)</f>
        <v>1</v>
      </c>
    </row>
    <row r="702" spans="1:3" ht="15.75" customHeight="1">
      <c r="A702" s="29" t="s">
        <v>863</v>
      </c>
      <c r="C702" s="30">
        <f>SEARCH(Sheet1!F708,Sheet1!$A703,1)</f>
        <v>1</v>
      </c>
    </row>
    <row r="703" spans="1:3" ht="15.75" customHeight="1">
      <c r="A703" s="29" t="s">
        <v>864</v>
      </c>
      <c r="C703" s="30">
        <f>SEARCH(Sheet1!F709,Sheet1!$A704,1)</f>
        <v>1</v>
      </c>
    </row>
    <row r="704" spans="1:3" ht="15.75" customHeight="1">
      <c r="A704" s="29" t="s">
        <v>865</v>
      </c>
      <c r="C704" s="30">
        <f>SEARCH(Sheet1!F710,Sheet1!$A705,1)</f>
        <v>1</v>
      </c>
    </row>
    <row r="705" spans="1:3" ht="15.75" customHeight="1">
      <c r="A705" s="29" t="s">
        <v>866</v>
      </c>
      <c r="C705" s="30">
        <f>SEARCH(Sheet1!F711,Sheet1!$A706,1)</f>
        <v>1</v>
      </c>
    </row>
    <row r="706" spans="1:3" ht="15.75" customHeight="1">
      <c r="A706" s="29" t="s">
        <v>867</v>
      </c>
      <c r="C706" s="30">
        <f>SEARCH(Sheet1!F712,Sheet1!$A707,1)</f>
        <v>1</v>
      </c>
    </row>
    <row r="707" spans="1:3" ht="15.75" customHeight="1">
      <c r="A707" s="29" t="s">
        <v>868</v>
      </c>
      <c r="C707" s="30">
        <f>SEARCH(Sheet1!F713,Sheet1!$A708,1)</f>
        <v>1</v>
      </c>
    </row>
    <row r="708" spans="1:3" ht="15.75" customHeight="1">
      <c r="A708" s="29" t="s">
        <v>869</v>
      </c>
      <c r="C708" s="30">
        <f>SEARCH(Sheet1!F714,Sheet1!$A709,1)</f>
        <v>1</v>
      </c>
    </row>
    <row r="709" spans="1:3" ht="15.75" customHeight="1">
      <c r="A709" s="29" t="s">
        <v>870</v>
      </c>
      <c r="C709" s="30">
        <f>SEARCH(Sheet1!F715,Sheet1!$A710,1)</f>
        <v>1</v>
      </c>
    </row>
    <row r="710" spans="1:3" ht="15.75" customHeight="1">
      <c r="A710" s="29" t="s">
        <v>871</v>
      </c>
      <c r="C710" s="30">
        <f>SEARCH(Sheet1!F716,Sheet1!$A711,1)</f>
        <v>1</v>
      </c>
    </row>
    <row r="711" spans="1:3" ht="15.75" customHeight="1">
      <c r="A711" s="29" t="s">
        <v>872</v>
      </c>
      <c r="C711" s="30">
        <f>SEARCH(Sheet1!F717,Sheet1!$A712,1)</f>
        <v>1</v>
      </c>
    </row>
    <row r="712" spans="1:3" ht="15.75" customHeight="1">
      <c r="A712" s="29" t="s">
        <v>873</v>
      </c>
      <c r="C712" s="30">
        <f>SEARCH(Sheet1!F718,Sheet1!$A713,1)</f>
        <v>1</v>
      </c>
    </row>
    <row r="713" spans="1:3" ht="15.75" customHeight="1">
      <c r="A713" s="29" t="s">
        <v>874</v>
      </c>
      <c r="C713" s="30">
        <f>SEARCH(Sheet1!F719,Sheet1!$A714,1)</f>
        <v>1</v>
      </c>
    </row>
    <row r="714" spans="1:3" ht="15.75" customHeight="1">
      <c r="A714" s="29" t="s">
        <v>875</v>
      </c>
      <c r="C714" s="30">
        <f>SEARCH(Sheet1!F720,Sheet1!$A715,1)</f>
        <v>1</v>
      </c>
    </row>
    <row r="715" spans="1:3" ht="15.75" customHeight="1">
      <c r="A715" s="29" t="s">
        <v>876</v>
      </c>
      <c r="C715" s="30">
        <f>SEARCH(Sheet1!F721,Sheet1!$A716,1)</f>
        <v>1</v>
      </c>
    </row>
    <row r="716" spans="1:3" ht="15.75" customHeight="1">
      <c r="A716" s="29" t="s">
        <v>877</v>
      </c>
      <c r="C716" s="30">
        <f>SEARCH(Sheet1!F722,Sheet1!$A717,1)</f>
        <v>1</v>
      </c>
    </row>
    <row r="717" spans="1:3" ht="15.75" customHeight="1">
      <c r="A717" s="29" t="s">
        <v>878</v>
      </c>
      <c r="C717" s="30">
        <f>SEARCH(Sheet1!F723,Sheet1!$A718,1)</f>
        <v>1</v>
      </c>
    </row>
    <row r="718" spans="1:3" ht="15.75" customHeight="1">
      <c r="A718" s="29" t="s">
        <v>879</v>
      </c>
      <c r="C718" s="30">
        <f>SEARCH(Sheet1!F724,Sheet1!$A719,1)</f>
        <v>1</v>
      </c>
    </row>
    <row r="719" spans="1:3" ht="15.75" customHeight="1">
      <c r="A719" s="29" t="s">
        <v>880</v>
      </c>
      <c r="C719" s="30">
        <f>SEARCH(Sheet1!F725,Sheet1!$A720,1)</f>
        <v>1</v>
      </c>
    </row>
    <row r="720" spans="1:3" ht="15.75" customHeight="1">
      <c r="A720" s="29" t="s">
        <v>881</v>
      </c>
      <c r="C720" s="30">
        <f>SEARCH(Sheet1!F726,Sheet1!$A721,1)</f>
        <v>1</v>
      </c>
    </row>
    <row r="721" spans="1:3" ht="15.75" customHeight="1">
      <c r="A721" s="29" t="s">
        <v>882</v>
      </c>
      <c r="C721" s="30">
        <f>SEARCH(Sheet1!F727,Sheet1!$A722,1)</f>
        <v>1</v>
      </c>
    </row>
    <row r="722" spans="1:3" ht="15.75" customHeight="1">
      <c r="A722" s="29" t="s">
        <v>883</v>
      </c>
      <c r="C722" s="30">
        <f>SEARCH(Sheet1!F728,Sheet1!$A723,1)</f>
        <v>1</v>
      </c>
    </row>
    <row r="723" spans="1:3" ht="15.75" customHeight="1">
      <c r="A723" s="29" t="s">
        <v>884</v>
      </c>
      <c r="C723" s="30">
        <f>SEARCH(Sheet1!F729,Sheet1!$A724,1)</f>
        <v>1</v>
      </c>
    </row>
    <row r="724" spans="1:3" ht="15.75" customHeight="1">
      <c r="A724" s="29" t="s">
        <v>885</v>
      </c>
      <c r="C724" s="30">
        <f>SEARCH(Sheet1!F730,Sheet1!$A725,1)</f>
        <v>1</v>
      </c>
    </row>
    <row r="725" spans="1:3" ht="15.75" customHeight="1">
      <c r="A725" s="29" t="s">
        <v>886</v>
      </c>
      <c r="C725" s="30">
        <f>SEARCH(Sheet1!F731,Sheet1!$A726,1)</f>
        <v>1</v>
      </c>
    </row>
    <row r="726" spans="1:3" ht="15.75" customHeight="1">
      <c r="A726" s="29" t="s">
        <v>887</v>
      </c>
      <c r="C726" s="30">
        <f>SEARCH(Sheet1!F732,Sheet1!$A727,1)</f>
        <v>1</v>
      </c>
    </row>
    <row r="727" spans="1:3" ht="15.75" customHeight="1">
      <c r="A727" s="29" t="s">
        <v>888</v>
      </c>
      <c r="C727" s="30">
        <f>SEARCH(Sheet1!F733,Sheet1!$A728,1)</f>
        <v>1</v>
      </c>
    </row>
    <row r="728" spans="1:3" ht="15.75" customHeight="1">
      <c r="A728" s="29" t="s">
        <v>889</v>
      </c>
      <c r="C728" s="30">
        <f>SEARCH(Sheet1!F734,Sheet1!$A729,1)</f>
        <v>1</v>
      </c>
    </row>
    <row r="729" spans="1:3" ht="15.75" customHeight="1">
      <c r="A729" s="29" t="s">
        <v>890</v>
      </c>
      <c r="C729" s="30">
        <f>SEARCH(Sheet1!F735,Sheet1!$A730,1)</f>
        <v>1</v>
      </c>
    </row>
    <row r="730" spans="1:3" ht="15.75" customHeight="1">
      <c r="A730" s="29" t="s">
        <v>891</v>
      </c>
      <c r="C730" s="30">
        <f>SEARCH(Sheet1!F736,Sheet1!$A731,1)</f>
        <v>1</v>
      </c>
    </row>
    <row r="731" spans="1:3" ht="15.75" customHeight="1">
      <c r="A731" s="29" t="s">
        <v>892</v>
      </c>
      <c r="C731" s="30">
        <f>SEARCH(Sheet1!F737,Sheet1!$A732,1)</f>
        <v>1</v>
      </c>
    </row>
    <row r="732" spans="1:3" ht="15.75" customHeight="1">
      <c r="A732" s="29" t="s">
        <v>893</v>
      </c>
      <c r="C732" s="30">
        <f>SEARCH(Sheet1!F738,Sheet1!$A733,1)</f>
        <v>1</v>
      </c>
    </row>
    <row r="733" spans="1:3" ht="15.75" customHeight="1">
      <c r="A733" s="29" t="s">
        <v>894</v>
      </c>
      <c r="C733" s="30">
        <f>SEARCH(Sheet1!F739,Sheet1!$A734,1)</f>
        <v>1</v>
      </c>
    </row>
    <row r="734" spans="1:3" ht="15.75" customHeight="1">
      <c r="A734" s="29" t="s">
        <v>895</v>
      </c>
      <c r="C734" s="30">
        <f>SEARCH(Sheet1!F740,Sheet1!$A735,1)</f>
        <v>1</v>
      </c>
    </row>
    <row r="735" spans="1:3" ht="15.75" customHeight="1">
      <c r="A735" s="29" t="s">
        <v>896</v>
      </c>
      <c r="C735" s="30">
        <f>SEARCH(Sheet1!F741,Sheet1!$A736,1)</f>
        <v>1</v>
      </c>
    </row>
    <row r="736" spans="1:3" ht="15.75" customHeight="1">
      <c r="A736" s="29" t="s">
        <v>897</v>
      </c>
      <c r="C736" s="30">
        <f>SEARCH(Sheet1!F742,Sheet1!$A737,1)</f>
        <v>1</v>
      </c>
    </row>
    <row r="737" spans="1:3" ht="15.75" customHeight="1">
      <c r="A737" s="29" t="s">
        <v>898</v>
      </c>
      <c r="C737" s="30">
        <f>SEARCH(Sheet1!F743,Sheet1!$A738,1)</f>
        <v>1</v>
      </c>
    </row>
    <row r="738" spans="1:3" ht="15.75" customHeight="1">
      <c r="A738" s="29" t="s">
        <v>899</v>
      </c>
      <c r="C738" s="30">
        <f>SEARCH(Sheet1!F744,Sheet1!$A739,1)</f>
        <v>1</v>
      </c>
    </row>
    <row r="739" spans="1:3" ht="15.75" customHeight="1">
      <c r="A739" s="29" t="s">
        <v>900</v>
      </c>
      <c r="C739" s="30">
        <f>SEARCH(Sheet1!F745,Sheet1!$A740,1)</f>
        <v>1</v>
      </c>
    </row>
    <row r="740" spans="1:3" ht="15.75" customHeight="1">
      <c r="A740" s="29" t="s">
        <v>901</v>
      </c>
      <c r="C740" s="30">
        <f>SEARCH(Sheet1!F746,Sheet1!$A741,1)</f>
        <v>1</v>
      </c>
    </row>
    <row r="741" spans="1:3" ht="15.75" customHeight="1">
      <c r="A741" s="29" t="s">
        <v>902</v>
      </c>
      <c r="C741" s="30">
        <f>SEARCH(Sheet1!F747,Sheet1!$A742,1)</f>
        <v>1</v>
      </c>
    </row>
    <row r="742" spans="1:3" ht="15.75" customHeight="1">
      <c r="A742" s="29" t="s">
        <v>903</v>
      </c>
      <c r="C742" s="30">
        <f>SEARCH(Sheet1!F748,Sheet1!$A743,1)</f>
        <v>1</v>
      </c>
    </row>
    <row r="743" spans="1:3" ht="15.75" customHeight="1">
      <c r="A743" s="29" t="s">
        <v>904</v>
      </c>
      <c r="C743" s="30">
        <f>SEARCH(Sheet1!F749,Sheet1!$A744,1)</f>
        <v>1</v>
      </c>
    </row>
    <row r="744" spans="1:3" ht="15.75" customHeight="1">
      <c r="A744" s="29" t="s">
        <v>905</v>
      </c>
      <c r="C744" s="30">
        <f>SEARCH(Sheet1!F750,Sheet1!$A745,1)</f>
        <v>1</v>
      </c>
    </row>
    <row r="745" spans="1:3" ht="15.75" customHeight="1">
      <c r="A745" s="29" t="s">
        <v>906</v>
      </c>
      <c r="C745" s="30">
        <f>SEARCH(Sheet1!F751,Sheet1!$A746,1)</f>
        <v>1</v>
      </c>
    </row>
    <row r="746" spans="1:3" ht="15.75" customHeight="1">
      <c r="A746" s="29" t="s">
        <v>907</v>
      </c>
      <c r="C746" s="30">
        <f>SEARCH(Sheet1!F752,Sheet1!$A747,1)</f>
        <v>1</v>
      </c>
    </row>
    <row r="747" spans="1:3" ht="15.75" customHeight="1">
      <c r="A747" s="29" t="s">
        <v>908</v>
      </c>
      <c r="C747" s="30">
        <f>SEARCH(Sheet1!F753,Sheet1!$A748,1)</f>
        <v>1</v>
      </c>
    </row>
    <row r="748" spans="1:3" ht="15.75" customHeight="1">
      <c r="A748" s="29" t="s">
        <v>909</v>
      </c>
      <c r="C748" s="30">
        <f>SEARCH(Sheet1!F754,Sheet1!$A749,1)</f>
        <v>1</v>
      </c>
    </row>
    <row r="749" spans="1:3" ht="15.75" customHeight="1">
      <c r="A749" s="29" t="s">
        <v>910</v>
      </c>
      <c r="C749" s="30">
        <f>SEARCH(Sheet1!F755,Sheet1!$A750,1)</f>
        <v>1</v>
      </c>
    </row>
    <row r="750" spans="1:3" ht="15.75" customHeight="1">
      <c r="A750" s="29" t="s">
        <v>911</v>
      </c>
      <c r="C750" s="30">
        <f>SEARCH(Sheet1!F756,Sheet1!$A751,1)</f>
        <v>1</v>
      </c>
    </row>
    <row r="751" spans="1:3" ht="15.75" customHeight="1">
      <c r="A751" s="29" t="s">
        <v>912</v>
      </c>
      <c r="C751" s="30">
        <f>SEARCH(Sheet1!F757,Sheet1!$A752,1)</f>
        <v>1</v>
      </c>
    </row>
    <row r="752" spans="1:3" ht="15.75" customHeight="1">
      <c r="A752" s="29" t="s">
        <v>913</v>
      </c>
      <c r="C752" s="30">
        <f>SEARCH(Sheet1!F758,Sheet1!$A753,1)</f>
        <v>1</v>
      </c>
    </row>
    <row r="753" spans="1:3" ht="15.75" customHeight="1">
      <c r="A753" s="29" t="s">
        <v>914</v>
      </c>
      <c r="C753" s="30">
        <f>SEARCH(Sheet1!F759,Sheet1!$A754,1)</f>
        <v>1</v>
      </c>
    </row>
    <row r="754" spans="1:3" ht="15.75" customHeight="1">
      <c r="A754" s="29" t="s">
        <v>915</v>
      </c>
      <c r="C754" s="30">
        <f>SEARCH(Sheet1!F760,Sheet1!$A755,1)</f>
        <v>1</v>
      </c>
    </row>
    <row r="755" spans="1:3" ht="15.75" customHeight="1">
      <c r="A755" s="29" t="s">
        <v>916</v>
      </c>
      <c r="C755" s="30">
        <f>SEARCH(Sheet1!F761,Sheet1!$A756,1)</f>
        <v>1</v>
      </c>
    </row>
    <row r="756" spans="1:3" ht="15.75" customHeight="1">
      <c r="A756" s="29" t="s">
        <v>917</v>
      </c>
      <c r="C756" s="30">
        <f>SEARCH(Sheet1!F762,Sheet1!$A757,1)</f>
        <v>1</v>
      </c>
    </row>
    <row r="757" spans="1:3" ht="15.75" customHeight="1">
      <c r="A757" s="29" t="s">
        <v>918</v>
      </c>
      <c r="C757" s="30">
        <f>SEARCH(Sheet1!F763,Sheet1!$A758,1)</f>
        <v>1</v>
      </c>
    </row>
    <row r="758" spans="1:3" ht="15.75" customHeight="1">
      <c r="A758" s="29" t="s">
        <v>919</v>
      </c>
      <c r="C758" s="30">
        <f>SEARCH(Sheet1!F764,Sheet1!$A759,1)</f>
        <v>1</v>
      </c>
    </row>
    <row r="759" spans="1:3" ht="15.75" customHeight="1">
      <c r="A759" s="29" t="s">
        <v>920</v>
      </c>
      <c r="C759" s="30">
        <f>SEARCH(Sheet1!F765,Sheet1!$A760,1)</f>
        <v>1</v>
      </c>
    </row>
    <row r="760" spans="1:3" ht="15.75" customHeight="1">
      <c r="A760" s="29" t="s">
        <v>921</v>
      </c>
      <c r="C760" s="30">
        <f>SEARCH(Sheet1!F766,Sheet1!$A761,1)</f>
        <v>1</v>
      </c>
    </row>
    <row r="761" spans="1:3" ht="15.75" customHeight="1">
      <c r="A761" s="29" t="s">
        <v>922</v>
      </c>
      <c r="C761" s="30">
        <f>SEARCH(Sheet1!F767,Sheet1!$A762,1)</f>
        <v>1</v>
      </c>
    </row>
    <row r="762" spans="1:3" ht="15.75" customHeight="1">
      <c r="A762" s="29" t="s">
        <v>923</v>
      </c>
      <c r="C762" s="30">
        <f>SEARCH(Sheet1!F768,Sheet1!$A763,1)</f>
        <v>1</v>
      </c>
    </row>
    <row r="763" spans="1:3" ht="15.75" customHeight="1">
      <c r="A763" s="29" t="s">
        <v>924</v>
      </c>
      <c r="C763" s="30">
        <f>SEARCH(Sheet1!F769,Sheet1!$A764,1)</f>
        <v>1</v>
      </c>
    </row>
    <row r="764" spans="1:3" ht="15.75" customHeight="1">
      <c r="A764" s="29" t="s">
        <v>925</v>
      </c>
      <c r="C764" s="30">
        <f>SEARCH(Sheet1!F770,Sheet1!$A765,1)</f>
        <v>1</v>
      </c>
    </row>
    <row r="765" spans="1:3" ht="15.75" customHeight="1">
      <c r="A765" s="29" t="s">
        <v>926</v>
      </c>
      <c r="C765" s="30">
        <f>SEARCH(Sheet1!F771,Sheet1!$A766,1)</f>
        <v>1</v>
      </c>
    </row>
    <row r="766" spans="1:3" ht="15.75" customHeight="1">
      <c r="A766" s="29" t="s">
        <v>927</v>
      </c>
      <c r="C766" s="30">
        <f>SEARCH(Sheet1!F772,Sheet1!$A767,1)</f>
        <v>1</v>
      </c>
    </row>
    <row r="767" spans="1:3" ht="15.75" customHeight="1">
      <c r="A767" s="29" t="s">
        <v>928</v>
      </c>
      <c r="C767" s="30">
        <f>SEARCH(Sheet1!F773,Sheet1!$A768,1)</f>
        <v>1</v>
      </c>
    </row>
    <row r="768" spans="1:3" ht="15.75" customHeight="1">
      <c r="A768" s="29" t="s">
        <v>929</v>
      </c>
      <c r="C768" s="30">
        <f>SEARCH(Sheet1!F774,Sheet1!$A769,1)</f>
        <v>1</v>
      </c>
    </row>
    <row r="769" spans="1:3" ht="15.75" customHeight="1">
      <c r="A769" s="29" t="s">
        <v>930</v>
      </c>
      <c r="C769" s="30">
        <f>SEARCH(Sheet1!F775,Sheet1!$A770,1)</f>
        <v>1</v>
      </c>
    </row>
    <row r="770" spans="1:3" ht="15.75" customHeight="1">
      <c r="A770" s="29" t="s">
        <v>931</v>
      </c>
      <c r="C770" s="30">
        <f>SEARCH(Sheet1!F776,Sheet1!$A771,1)</f>
        <v>1</v>
      </c>
    </row>
    <row r="771" spans="1:3" ht="15.75" customHeight="1">
      <c r="A771" s="29" t="s">
        <v>932</v>
      </c>
      <c r="C771" s="30">
        <f>SEARCH(Sheet1!F777,Sheet1!$A772,1)</f>
        <v>1</v>
      </c>
    </row>
    <row r="772" spans="1:3" ht="15.75" customHeight="1">
      <c r="A772" s="29" t="s">
        <v>933</v>
      </c>
      <c r="C772" s="30">
        <f>SEARCH(Sheet1!F778,Sheet1!$A773,1)</f>
        <v>1</v>
      </c>
    </row>
    <row r="773" spans="1:3" ht="15.75" customHeight="1">
      <c r="A773" s="29" t="s">
        <v>934</v>
      </c>
      <c r="C773" s="30">
        <f>SEARCH(Sheet1!F779,Sheet1!$A774,1)</f>
        <v>1</v>
      </c>
    </row>
    <row r="774" spans="1:3" ht="15.75" customHeight="1">
      <c r="A774" s="29" t="s">
        <v>935</v>
      </c>
      <c r="C774" s="30">
        <f>SEARCH(Sheet1!F780,Sheet1!$A775,1)</f>
        <v>1</v>
      </c>
    </row>
    <row r="775" spans="1:3" ht="15.75" customHeight="1">
      <c r="A775" s="29" t="s">
        <v>936</v>
      </c>
      <c r="C775" s="30">
        <f>SEARCH(Sheet1!F781,Sheet1!$A776,1)</f>
        <v>1</v>
      </c>
    </row>
    <row r="776" spans="1:3" ht="15.75" customHeight="1">
      <c r="A776" s="29" t="s">
        <v>937</v>
      </c>
      <c r="C776" s="30">
        <f>SEARCH(Sheet1!F782,Sheet1!$A777,1)</f>
        <v>1</v>
      </c>
    </row>
    <row r="777" spans="1:3" ht="15.75" customHeight="1">
      <c r="A777" s="29" t="s">
        <v>938</v>
      </c>
      <c r="C777" s="30">
        <f>SEARCH(Sheet1!F783,Sheet1!$A778,1)</f>
        <v>1</v>
      </c>
    </row>
    <row r="778" spans="1:3" ht="15.75" customHeight="1">
      <c r="A778" s="29" t="s">
        <v>939</v>
      </c>
      <c r="C778" s="30">
        <f>SEARCH(Sheet1!F784,Sheet1!$A779,1)</f>
        <v>1</v>
      </c>
    </row>
    <row r="779" spans="1:3" ht="15.75" customHeight="1">
      <c r="A779" s="29" t="s">
        <v>940</v>
      </c>
      <c r="C779" s="30">
        <f>SEARCH(Sheet1!F785,Sheet1!$A780,1)</f>
        <v>1</v>
      </c>
    </row>
    <row r="780" spans="1:3" ht="15.75" customHeight="1">
      <c r="A780" s="29" t="s">
        <v>941</v>
      </c>
      <c r="C780" s="30">
        <f>SEARCH(Sheet1!F786,Sheet1!$A781,1)</f>
        <v>1</v>
      </c>
    </row>
    <row r="781" spans="1:3" ht="15.75" customHeight="1">
      <c r="A781" s="29" t="s">
        <v>942</v>
      </c>
      <c r="C781" s="30">
        <f>SEARCH(Sheet1!F787,Sheet1!$A782,1)</f>
        <v>1</v>
      </c>
    </row>
    <row r="782" spans="1:3" ht="15.75" customHeight="1">
      <c r="A782" s="29" t="s">
        <v>943</v>
      </c>
      <c r="C782" s="30">
        <f>SEARCH(Sheet1!F788,Sheet1!$A783,1)</f>
        <v>1</v>
      </c>
    </row>
    <row r="783" spans="1:3" ht="15.75" customHeight="1">
      <c r="A783" s="29" t="s">
        <v>944</v>
      </c>
      <c r="C783" s="30">
        <f>SEARCH(Sheet1!F789,Sheet1!$A784,1)</f>
        <v>1</v>
      </c>
    </row>
    <row r="784" spans="1:3" ht="15.75" customHeight="1">
      <c r="A784" s="29" t="s">
        <v>945</v>
      </c>
      <c r="C784" s="30">
        <f>SEARCH(Sheet1!F790,Sheet1!$A785,1)</f>
        <v>1</v>
      </c>
    </row>
    <row r="785" spans="1:3" ht="15.75" customHeight="1">
      <c r="A785" s="29" t="s">
        <v>946</v>
      </c>
      <c r="C785" s="30">
        <f>SEARCH(Sheet1!F791,Sheet1!$A786,1)</f>
        <v>1</v>
      </c>
    </row>
    <row r="786" spans="1:3" ht="15.75" customHeight="1">
      <c r="A786" s="29" t="s">
        <v>947</v>
      </c>
      <c r="C786" s="30">
        <f>SEARCH(Sheet1!F792,Sheet1!$A787,1)</f>
        <v>1</v>
      </c>
    </row>
    <row r="787" spans="1:3" ht="15.75" customHeight="1">
      <c r="A787" s="29" t="s">
        <v>948</v>
      </c>
      <c r="C787" s="30">
        <f>SEARCH(Sheet1!F793,Sheet1!$A788,1)</f>
        <v>1</v>
      </c>
    </row>
    <row r="788" spans="1:3" ht="15.75" customHeight="1">
      <c r="A788" s="29" t="s">
        <v>949</v>
      </c>
      <c r="C788" s="30">
        <f>SEARCH(Sheet1!F794,Sheet1!$A789,1)</f>
        <v>1</v>
      </c>
    </row>
    <row r="789" spans="1:3" ht="15.75" customHeight="1">
      <c r="A789" s="29" t="s">
        <v>950</v>
      </c>
      <c r="C789" s="30">
        <f>SEARCH(Sheet1!F795,Sheet1!$A790,1)</f>
        <v>1</v>
      </c>
    </row>
    <row r="790" spans="1:3" ht="15.75" customHeight="1">
      <c r="A790" s="29" t="s">
        <v>951</v>
      </c>
      <c r="C790" s="30">
        <f>SEARCH(Sheet1!F796,Sheet1!$A791,1)</f>
        <v>1</v>
      </c>
    </row>
    <row r="791" spans="1:3" ht="15.75" customHeight="1">
      <c r="A791" s="29" t="s">
        <v>952</v>
      </c>
      <c r="C791" s="30">
        <f>SEARCH(Sheet1!F797,Sheet1!$A792,1)</f>
        <v>1</v>
      </c>
    </row>
    <row r="792" spans="1:3" ht="15.75" customHeight="1">
      <c r="A792" s="29" t="s">
        <v>952</v>
      </c>
      <c r="C792" s="30">
        <f>SEARCH(Sheet1!F798,Sheet1!$A793,1)</f>
        <v>1</v>
      </c>
    </row>
    <row r="793" spans="1:3" ht="15.75" customHeight="1">
      <c r="A793" s="29" t="s">
        <v>953</v>
      </c>
      <c r="C793" s="30">
        <f>SEARCH(Sheet1!F799,Sheet1!$A794,1)</f>
        <v>1</v>
      </c>
    </row>
    <row r="794" spans="1:3" ht="15.75" customHeight="1">
      <c r="A794" s="29" t="s">
        <v>954</v>
      </c>
      <c r="C794" s="30">
        <f>SEARCH(Sheet1!F800,Sheet1!$A795,1)</f>
        <v>1</v>
      </c>
    </row>
    <row r="795" spans="1:3" ht="15.75" customHeight="1">
      <c r="A795" s="29" t="s">
        <v>955</v>
      </c>
      <c r="C795" s="30">
        <f>SEARCH(Sheet1!F801,Sheet1!$A796,1)</f>
        <v>1</v>
      </c>
    </row>
    <row r="796" spans="1:3" ht="15.75" customHeight="1">
      <c r="A796" s="29" t="s">
        <v>955</v>
      </c>
      <c r="C796" s="30">
        <f>SEARCH(Sheet1!F802,Sheet1!$A797,1)</f>
        <v>1</v>
      </c>
    </row>
    <row r="797" spans="1:3" ht="15.75" customHeight="1">
      <c r="A797" s="29" t="s">
        <v>956</v>
      </c>
      <c r="C797" s="30">
        <f>SEARCH(Sheet1!F803,Sheet1!$A798,1)</f>
        <v>1</v>
      </c>
    </row>
    <row r="798" spans="1:3" ht="15.75" customHeight="1">
      <c r="A798" s="29" t="s">
        <v>957</v>
      </c>
      <c r="C798" s="30">
        <f>SEARCH(Sheet1!F804,Sheet1!$A799,1)</f>
        <v>1</v>
      </c>
    </row>
    <row r="799" spans="1:3" ht="15.75" customHeight="1">
      <c r="A799" s="29" t="s">
        <v>958</v>
      </c>
      <c r="C799" s="30">
        <f>SEARCH(Sheet1!F805,Sheet1!$A800,1)</f>
        <v>1</v>
      </c>
    </row>
    <row r="800" spans="1:3" ht="15.75" customHeight="1">
      <c r="A800" s="29" t="s">
        <v>959</v>
      </c>
      <c r="C800" s="30">
        <f>SEARCH(Sheet1!F806,Sheet1!$A801,1)</f>
        <v>1</v>
      </c>
    </row>
    <row r="801" spans="1:3" ht="15.75" customHeight="1">
      <c r="A801" s="29" t="s">
        <v>960</v>
      </c>
      <c r="C801" s="30">
        <f>SEARCH(Sheet1!F807,Sheet1!$A802,1)</f>
        <v>1</v>
      </c>
    </row>
    <row r="802" spans="1:3" ht="15.75" customHeight="1">
      <c r="A802" s="29" t="s">
        <v>961</v>
      </c>
      <c r="C802" s="30">
        <f>SEARCH(Sheet1!F808,Sheet1!$A803,1)</f>
        <v>1</v>
      </c>
    </row>
    <row r="803" spans="1:3" ht="15.75" customHeight="1">
      <c r="A803" s="29" t="s">
        <v>962</v>
      </c>
      <c r="C803" s="30">
        <f>SEARCH(Sheet1!F809,Sheet1!$A804,1)</f>
        <v>1</v>
      </c>
    </row>
    <row r="804" spans="1:3" ht="15.75" customHeight="1">
      <c r="A804" s="29" t="s">
        <v>963</v>
      </c>
      <c r="C804" s="30">
        <f>SEARCH(Sheet1!F810,Sheet1!$A805,1)</f>
        <v>1</v>
      </c>
    </row>
    <row r="805" spans="1:3" ht="15.75" customHeight="1">
      <c r="A805" s="29" t="s">
        <v>964</v>
      </c>
      <c r="C805" s="30">
        <f>SEARCH(Sheet1!F811,Sheet1!$A806,1)</f>
        <v>1</v>
      </c>
    </row>
    <row r="806" spans="1:3" ht="15.75" customHeight="1">
      <c r="A806" s="29" t="s">
        <v>965</v>
      </c>
      <c r="C806" s="30">
        <f>SEARCH(Sheet1!F812,Sheet1!$A807,1)</f>
        <v>1</v>
      </c>
    </row>
    <row r="807" spans="1:3" ht="15.75" customHeight="1">
      <c r="A807" s="29" t="s">
        <v>966</v>
      </c>
      <c r="C807" s="30">
        <f>SEARCH(Sheet1!F813,Sheet1!$A808,1)</f>
        <v>1</v>
      </c>
    </row>
    <row r="808" spans="1:3" ht="15.75" customHeight="1">
      <c r="A808" s="29" t="s">
        <v>967</v>
      </c>
      <c r="C808" s="30">
        <f>SEARCH(Sheet1!F814,Sheet1!$A809,1)</f>
        <v>1</v>
      </c>
    </row>
    <row r="809" spans="1:3" ht="15.75" customHeight="1">
      <c r="A809" s="29" t="s">
        <v>968</v>
      </c>
      <c r="C809" s="30">
        <f>SEARCH(Sheet1!F815,Sheet1!$A810,1)</f>
        <v>1</v>
      </c>
    </row>
    <row r="810" spans="1:3" ht="15.75" customHeight="1">
      <c r="A810" s="29" t="s">
        <v>968</v>
      </c>
      <c r="C810" s="30">
        <f>SEARCH(Sheet1!F816,Sheet1!$A811,1)</f>
        <v>1</v>
      </c>
    </row>
    <row r="811" spans="1:3" ht="15.75" customHeight="1">
      <c r="A811" s="29" t="s">
        <v>968</v>
      </c>
      <c r="C811" s="30">
        <f>SEARCH(Sheet1!F817,Sheet1!$A812,1)</f>
        <v>1</v>
      </c>
    </row>
    <row r="812" spans="1:3" ht="15.75" customHeight="1">
      <c r="A812" s="29" t="s">
        <v>968</v>
      </c>
      <c r="C812" s="30">
        <f>SEARCH(Sheet1!F818,Sheet1!$A813,1)</f>
        <v>1</v>
      </c>
    </row>
    <row r="813" spans="1:3" ht="15.75" customHeight="1">
      <c r="A813" s="29" t="s">
        <v>969</v>
      </c>
      <c r="C813" s="30">
        <f>SEARCH(Sheet1!F819,Sheet1!$A814,1)</f>
        <v>1</v>
      </c>
    </row>
    <row r="814" spans="1:3" ht="15.75" customHeight="1">
      <c r="A814" s="29" t="s">
        <v>970</v>
      </c>
      <c r="C814" s="30">
        <f>SEARCH(Sheet1!F820,Sheet1!$A815,1)</f>
        <v>1</v>
      </c>
    </row>
    <row r="815" spans="1:3" ht="15.75" customHeight="1">
      <c r="A815" s="29" t="s">
        <v>971</v>
      </c>
      <c r="C815" s="30">
        <f>SEARCH(Sheet1!F821,Sheet1!$A816,1)</f>
        <v>1</v>
      </c>
    </row>
    <row r="816" spans="1:3" ht="15.75" customHeight="1">
      <c r="A816" s="29" t="s">
        <v>972</v>
      </c>
      <c r="C816" s="30">
        <f>SEARCH(Sheet1!F822,Sheet1!$A817,1)</f>
        <v>1</v>
      </c>
    </row>
    <row r="817" spans="1:3" ht="15.75" customHeight="1">
      <c r="A817" s="29" t="s">
        <v>973</v>
      </c>
      <c r="C817" s="30">
        <f>SEARCH(Sheet1!F823,Sheet1!$A818,1)</f>
        <v>1</v>
      </c>
    </row>
    <row r="818" spans="1:3" ht="15.75" customHeight="1">
      <c r="A818" s="29" t="s">
        <v>974</v>
      </c>
      <c r="C818" s="30">
        <f>SEARCH(Sheet1!F824,Sheet1!$A819,1)</f>
        <v>1</v>
      </c>
    </row>
    <row r="819" spans="1:3" ht="15.75" customHeight="1">
      <c r="A819" s="29" t="s">
        <v>974</v>
      </c>
      <c r="C819" s="30">
        <f>SEARCH(Sheet1!F825,Sheet1!$A820,1)</f>
        <v>1</v>
      </c>
    </row>
    <row r="820" spans="1:3" ht="15.75" customHeight="1">
      <c r="A820" s="29" t="s">
        <v>975</v>
      </c>
      <c r="C820" s="30">
        <f>SEARCH(Sheet1!F826,Sheet1!$A821,1)</f>
        <v>1</v>
      </c>
    </row>
    <row r="821" spans="1:3" ht="15.75" customHeight="1">
      <c r="A821" s="29" t="s">
        <v>975</v>
      </c>
      <c r="C821" s="30">
        <f>SEARCH(Sheet1!F827,Sheet1!$A822,1)</f>
        <v>1</v>
      </c>
    </row>
    <row r="822" spans="1:3" ht="15.75" customHeight="1">
      <c r="A822" s="29" t="s">
        <v>975</v>
      </c>
      <c r="C822" s="30">
        <f>SEARCH(Sheet1!F828,Sheet1!$A823,1)</f>
        <v>1</v>
      </c>
    </row>
    <row r="823" spans="1:3" ht="15.75" customHeight="1">
      <c r="A823" s="29" t="s">
        <v>976</v>
      </c>
      <c r="C823" s="30">
        <f>SEARCH(Sheet1!F829,Sheet1!$A824,1)</f>
        <v>1</v>
      </c>
    </row>
    <row r="824" spans="1:3" ht="15.75" customHeight="1">
      <c r="A824" s="29" t="s">
        <v>977</v>
      </c>
      <c r="C824" s="30">
        <f>SEARCH(Sheet1!F830,Sheet1!$A825,1)</f>
        <v>1</v>
      </c>
    </row>
    <row r="825" spans="1:3" ht="15.75" customHeight="1">
      <c r="A825" s="29" t="s">
        <v>978</v>
      </c>
      <c r="C825" s="30">
        <f>SEARCH(Sheet1!F831,Sheet1!$A826,1)</f>
        <v>1</v>
      </c>
    </row>
    <row r="826" spans="1:3" ht="15.75" customHeight="1">
      <c r="A826" s="29" t="s">
        <v>978</v>
      </c>
      <c r="C826" s="30">
        <f>SEARCH(Sheet1!F832,Sheet1!$A827,1)</f>
        <v>1</v>
      </c>
    </row>
    <row r="827" spans="1:3" ht="15.75" customHeight="1">
      <c r="A827" s="29" t="s">
        <v>979</v>
      </c>
      <c r="C827" s="30">
        <f>SEARCH(Sheet1!F833,Sheet1!$A828,1)</f>
        <v>1</v>
      </c>
    </row>
    <row r="828" spans="1:3" ht="15.75" customHeight="1">
      <c r="A828" s="29" t="s">
        <v>980</v>
      </c>
      <c r="C828" s="30">
        <f>SEARCH(Sheet1!F834,Sheet1!$A829,1)</f>
        <v>1</v>
      </c>
    </row>
    <row r="829" spans="1:3" ht="15.75" customHeight="1">
      <c r="A829" s="29" t="s">
        <v>981</v>
      </c>
      <c r="C829" s="30">
        <f>SEARCH(Sheet1!F835,Sheet1!$A830,1)</f>
        <v>1</v>
      </c>
    </row>
    <row r="830" spans="1:3" ht="15.75" customHeight="1">
      <c r="A830" s="29" t="s">
        <v>982</v>
      </c>
      <c r="C830" s="30">
        <f>SEARCH(Sheet1!F836,Sheet1!$A831,1)</f>
        <v>1</v>
      </c>
    </row>
    <row r="831" spans="1:3" ht="15.75" customHeight="1">
      <c r="A831" s="29" t="s">
        <v>982</v>
      </c>
      <c r="C831" s="30">
        <f>SEARCH(Sheet1!F837,Sheet1!$A832,1)</f>
        <v>1</v>
      </c>
    </row>
    <row r="832" spans="1:3" ht="15.75" customHeight="1">
      <c r="A832" s="29" t="s">
        <v>982</v>
      </c>
      <c r="C832" s="30">
        <f>SEARCH(Sheet1!F838,Sheet1!$A833,1)</f>
        <v>1</v>
      </c>
    </row>
    <row r="833" spans="1:3" ht="15.75" customHeight="1">
      <c r="A833" s="29" t="s">
        <v>983</v>
      </c>
      <c r="C833" s="30">
        <f>SEARCH(Sheet1!F839,Sheet1!$A834,1)</f>
        <v>1</v>
      </c>
    </row>
    <row r="834" spans="1:3" ht="15.75" customHeight="1">
      <c r="A834" s="29" t="s">
        <v>983</v>
      </c>
      <c r="C834" s="30">
        <f>SEARCH(Sheet1!F840,Sheet1!$A835,1)</f>
        <v>1</v>
      </c>
    </row>
    <row r="835" spans="1:3" ht="15.75" customHeight="1">
      <c r="A835" s="29" t="s">
        <v>983</v>
      </c>
      <c r="C835" s="30">
        <f>SEARCH(Sheet1!F841,Sheet1!$A836,1)</f>
        <v>1</v>
      </c>
    </row>
    <row r="836" spans="1:3" ht="15.75" customHeight="1">
      <c r="A836" s="29" t="s">
        <v>984</v>
      </c>
      <c r="C836" s="30">
        <f>SEARCH(Sheet1!F842,Sheet1!$A837,1)</f>
        <v>1</v>
      </c>
    </row>
    <row r="837" spans="1:3" ht="15.75" customHeight="1">
      <c r="A837" s="29" t="s">
        <v>985</v>
      </c>
      <c r="C837" s="30">
        <f>SEARCH(Sheet1!F843,Sheet1!$A838,1)</f>
        <v>1</v>
      </c>
    </row>
    <row r="838" spans="1:3" ht="15.75" customHeight="1">
      <c r="A838" s="29" t="s">
        <v>986</v>
      </c>
      <c r="C838" s="30">
        <f>SEARCH(Sheet1!F844,Sheet1!$A839,1)</f>
        <v>1</v>
      </c>
    </row>
    <row r="839" spans="1:3" ht="15.75" customHeight="1">
      <c r="A839" s="29" t="s">
        <v>987</v>
      </c>
      <c r="C839" s="30">
        <f>SEARCH(Sheet1!F845,Sheet1!$A840,1)</f>
        <v>1</v>
      </c>
    </row>
    <row r="840" spans="1:3" ht="15.75" customHeight="1">
      <c r="A840" s="29" t="s">
        <v>988</v>
      </c>
      <c r="C840" s="30">
        <f>SEARCH(Sheet1!F846,Sheet1!$A841,1)</f>
        <v>1</v>
      </c>
    </row>
    <row r="841" spans="1:3" ht="15.75" customHeight="1">
      <c r="A841" s="29" t="s">
        <v>989</v>
      </c>
      <c r="C841" s="30">
        <f>SEARCH(Sheet1!F847,Sheet1!$A842,1)</f>
        <v>1</v>
      </c>
    </row>
    <row r="842" spans="1:3" ht="15.75" customHeight="1">
      <c r="A842" s="29" t="s">
        <v>990</v>
      </c>
      <c r="C842" s="30">
        <f>SEARCH(Sheet1!F848,Sheet1!$A843,1)</f>
        <v>1</v>
      </c>
    </row>
    <row r="843" spans="1:3" ht="15.75" customHeight="1">
      <c r="A843" s="29" t="s">
        <v>991</v>
      </c>
      <c r="C843" s="30">
        <f>SEARCH(Sheet1!F849,Sheet1!$A844,1)</f>
        <v>1</v>
      </c>
    </row>
    <row r="844" spans="1:3" ht="15.75" customHeight="1">
      <c r="A844" s="29" t="s">
        <v>992</v>
      </c>
      <c r="C844" s="30">
        <f>SEARCH(Sheet1!F850,Sheet1!$A845,1)</f>
        <v>1</v>
      </c>
    </row>
    <row r="845" spans="1:3" ht="15.75" customHeight="1">
      <c r="A845" s="29" t="s">
        <v>993</v>
      </c>
      <c r="C845" s="30">
        <f>SEARCH(Sheet1!F851,Sheet1!$A846,1)</f>
        <v>1</v>
      </c>
    </row>
    <row r="846" spans="1:3" ht="15.75" customHeight="1">
      <c r="A846" s="29" t="s">
        <v>994</v>
      </c>
      <c r="C846" s="30">
        <f>SEARCH(Sheet1!F852,Sheet1!$A847,1)</f>
        <v>1</v>
      </c>
    </row>
    <row r="847" spans="1:3" ht="15.75" customHeight="1">
      <c r="A847" s="29" t="s">
        <v>995</v>
      </c>
      <c r="C847" s="30">
        <f>SEARCH(Sheet1!F853,Sheet1!$A848,1)</f>
        <v>1</v>
      </c>
    </row>
    <row r="848" spans="1:3" ht="15.75" customHeight="1">
      <c r="A848" s="29" t="s">
        <v>995</v>
      </c>
      <c r="C848" s="30">
        <f>SEARCH(Sheet1!F854,Sheet1!$A849,1)</f>
        <v>1</v>
      </c>
    </row>
    <row r="849" spans="1:3" ht="15.75" customHeight="1">
      <c r="A849" s="29" t="s">
        <v>995</v>
      </c>
      <c r="C849" s="30">
        <f>SEARCH(Sheet1!F855,Sheet1!$A850,1)</f>
        <v>1</v>
      </c>
    </row>
    <row r="850" spans="1:3" ht="15.75" customHeight="1">
      <c r="A850" s="29" t="s">
        <v>996</v>
      </c>
      <c r="C850" s="30">
        <f>SEARCH(Sheet1!F856,Sheet1!$A851,1)</f>
        <v>1</v>
      </c>
    </row>
    <row r="851" spans="1:3" ht="15.75" customHeight="1">
      <c r="A851" s="29" t="s">
        <v>997</v>
      </c>
      <c r="C851" s="30">
        <f>SEARCH(Sheet1!F857,Sheet1!$A852,1)</f>
        <v>1</v>
      </c>
    </row>
    <row r="852" spans="1:3" ht="15.75" customHeight="1">
      <c r="A852" s="29" t="s">
        <v>998</v>
      </c>
      <c r="C852" s="30">
        <f>SEARCH(Sheet1!F858,Sheet1!$A853,1)</f>
        <v>1</v>
      </c>
    </row>
    <row r="853" spans="1:3" ht="15.75" customHeight="1">
      <c r="A853" s="29" t="s">
        <v>999</v>
      </c>
      <c r="C853" s="30">
        <f>SEARCH(Sheet1!F859,Sheet1!$A854,1)</f>
        <v>1</v>
      </c>
    </row>
    <row r="854" spans="1:3" ht="15.75" customHeight="1">
      <c r="A854" s="29" t="s">
        <v>1000</v>
      </c>
      <c r="C854" s="30">
        <f>SEARCH(Sheet1!F860,Sheet1!$A855,1)</f>
        <v>1</v>
      </c>
    </row>
    <row r="855" spans="1:3" ht="15.75" customHeight="1">
      <c r="A855" s="29" t="s">
        <v>1001</v>
      </c>
      <c r="C855" s="30">
        <f>SEARCH(Sheet1!F861,Sheet1!$A856,1)</f>
        <v>1</v>
      </c>
    </row>
    <row r="856" spans="1:3" ht="15.75" customHeight="1">
      <c r="A856" s="29" t="s">
        <v>1002</v>
      </c>
      <c r="C856" s="30">
        <f>SEARCH(Sheet1!F862,Sheet1!$A857,1)</f>
        <v>1</v>
      </c>
    </row>
    <row r="857" spans="1:3" ht="15.75" customHeight="1">
      <c r="A857" s="29" t="s">
        <v>1003</v>
      </c>
      <c r="C857" s="30">
        <f>SEARCH(Sheet1!F863,Sheet1!$A858,1)</f>
        <v>1</v>
      </c>
    </row>
    <row r="858" spans="1:3" ht="15.75" customHeight="1">
      <c r="A858" s="29" t="s">
        <v>1004</v>
      </c>
      <c r="C858" s="30">
        <f>SEARCH(Sheet1!F864,Sheet1!$A859,1)</f>
        <v>1</v>
      </c>
    </row>
    <row r="859" spans="1:3" ht="15.75" customHeight="1">
      <c r="A859" s="29" t="s">
        <v>1005</v>
      </c>
      <c r="C859" s="30">
        <f>SEARCH(Sheet1!F865,Sheet1!$A860,1)</f>
        <v>1</v>
      </c>
    </row>
    <row r="860" spans="1:3" ht="15.75" customHeight="1">
      <c r="A860" s="29" t="s">
        <v>1006</v>
      </c>
      <c r="C860" s="30">
        <f>SEARCH(Sheet1!F866,Sheet1!$A861,1)</f>
        <v>1</v>
      </c>
    </row>
    <row r="861" spans="1:3" ht="15.75" customHeight="1">
      <c r="A861" s="29" t="s">
        <v>1007</v>
      </c>
      <c r="C861" s="30">
        <f>SEARCH(Sheet1!F867,Sheet1!$A862,1)</f>
        <v>1</v>
      </c>
    </row>
    <row r="862" spans="1:3" ht="15.75" customHeight="1">
      <c r="A862" s="29" t="s">
        <v>1008</v>
      </c>
      <c r="C862" s="30">
        <f>SEARCH(Sheet1!F868,Sheet1!$A863,1)</f>
        <v>1</v>
      </c>
    </row>
    <row r="863" spans="1:3" ht="15.75" customHeight="1">
      <c r="A863" s="29" t="s">
        <v>1009</v>
      </c>
      <c r="C863" s="30">
        <f>SEARCH(Sheet1!F869,Sheet1!$A864,1)</f>
        <v>1</v>
      </c>
    </row>
    <row r="864" spans="1:3" ht="15.75" customHeight="1">
      <c r="A864" s="29" t="s">
        <v>1010</v>
      </c>
      <c r="C864" s="30">
        <f>SEARCH(Sheet1!F870,Sheet1!$A865,1)</f>
        <v>1</v>
      </c>
    </row>
    <row r="865" spans="1:3" ht="15.75" customHeight="1">
      <c r="A865" s="29" t="s">
        <v>1011</v>
      </c>
      <c r="C865" s="30">
        <f>SEARCH(Sheet1!F871,Sheet1!$A866,1)</f>
        <v>1</v>
      </c>
    </row>
    <row r="866" spans="1:3" ht="15.75" customHeight="1">
      <c r="A866" s="29" t="s">
        <v>1012</v>
      </c>
      <c r="C866" s="30">
        <f>SEARCH(Sheet1!F872,Sheet1!$A867,1)</f>
        <v>1</v>
      </c>
    </row>
    <row r="867" spans="1:3" ht="15.75" customHeight="1">
      <c r="A867" s="29" t="s">
        <v>1013</v>
      </c>
      <c r="C867" s="30">
        <f>SEARCH(Sheet1!F873,Sheet1!$A868,1)</f>
        <v>1</v>
      </c>
    </row>
    <row r="868" spans="1:3" ht="15.75" customHeight="1">
      <c r="A868" s="29" t="s">
        <v>1013</v>
      </c>
      <c r="C868" s="30">
        <f>SEARCH(Sheet1!F874,Sheet1!$A869,1)</f>
        <v>1</v>
      </c>
    </row>
    <row r="869" spans="1:3" ht="15.75" customHeight="1">
      <c r="A869" s="29" t="s">
        <v>1014</v>
      </c>
      <c r="C869" s="30">
        <f>SEARCH(Sheet1!F875,Sheet1!$A870,1)</f>
        <v>1</v>
      </c>
    </row>
    <row r="870" spans="1:3" ht="15.75" customHeight="1">
      <c r="A870" s="29" t="s">
        <v>1015</v>
      </c>
      <c r="C870" s="30">
        <f>SEARCH(Sheet1!F876,Sheet1!$A871,1)</f>
        <v>1</v>
      </c>
    </row>
    <row r="871" spans="1:3" ht="15.75" customHeight="1">
      <c r="A871" s="29" t="s">
        <v>1016</v>
      </c>
      <c r="C871" s="30">
        <f>SEARCH(Sheet1!F877,Sheet1!$A872,1)</f>
        <v>1</v>
      </c>
    </row>
    <row r="872" spans="1:3" ht="15.75" customHeight="1">
      <c r="A872" s="29" t="s">
        <v>1017</v>
      </c>
      <c r="C872" s="30">
        <f>SEARCH(Sheet1!F878,Sheet1!$A873,1)</f>
        <v>1</v>
      </c>
    </row>
    <row r="873" spans="1:3" ht="15.75" customHeight="1">
      <c r="A873" s="29" t="s">
        <v>1018</v>
      </c>
      <c r="C873" s="30">
        <f>SEARCH(Sheet1!F879,Sheet1!$A874,1)</f>
        <v>1</v>
      </c>
    </row>
    <row r="874" spans="1:3" ht="15.75" customHeight="1">
      <c r="A874" s="29" t="s">
        <v>1018</v>
      </c>
      <c r="C874" s="30">
        <f>SEARCH(Sheet1!F880,Sheet1!$A875,1)</f>
        <v>1</v>
      </c>
    </row>
    <row r="875" spans="1:3" ht="15.75" customHeight="1">
      <c r="A875" s="29" t="s">
        <v>1019</v>
      </c>
      <c r="C875" s="30">
        <f>SEARCH(Sheet1!F881,Sheet1!$A876,1)</f>
        <v>1</v>
      </c>
    </row>
    <row r="876" spans="1:3" ht="15.75" customHeight="1">
      <c r="A876" s="29" t="s">
        <v>1020</v>
      </c>
      <c r="C876" s="30">
        <f>SEARCH(Sheet1!F882,Sheet1!$A877,1)</f>
        <v>1</v>
      </c>
    </row>
    <row r="877" spans="1:3" ht="15.75" customHeight="1">
      <c r="A877" s="29" t="s">
        <v>1021</v>
      </c>
      <c r="C877" s="30">
        <f>SEARCH(Sheet1!F883,Sheet1!$A878,1)</f>
        <v>1</v>
      </c>
    </row>
    <row r="878" spans="1:3" ht="15.75" customHeight="1">
      <c r="A878" s="29" t="s">
        <v>1022</v>
      </c>
      <c r="C878" s="30">
        <f>SEARCH(Sheet1!F884,Sheet1!$A879,1)</f>
        <v>1</v>
      </c>
    </row>
    <row r="879" spans="1:3" ht="15.75" customHeight="1">
      <c r="A879" s="29" t="s">
        <v>1023</v>
      </c>
      <c r="C879" s="30">
        <f>SEARCH(Sheet1!F885,Sheet1!$A880,1)</f>
        <v>1</v>
      </c>
    </row>
    <row r="880" spans="1:3" ht="15.75" customHeight="1">
      <c r="A880" s="29" t="s">
        <v>1024</v>
      </c>
      <c r="C880" s="30">
        <f>SEARCH(Sheet1!F886,Sheet1!$A881,1)</f>
        <v>1</v>
      </c>
    </row>
    <row r="881" spans="1:3" ht="15.75" customHeight="1">
      <c r="A881" s="29" t="s">
        <v>1025</v>
      </c>
      <c r="C881" s="30">
        <f>SEARCH(Sheet1!F887,Sheet1!$A882,1)</f>
        <v>1</v>
      </c>
    </row>
    <row r="882" spans="1:3" ht="15.75" customHeight="1">
      <c r="A882" s="29" t="s">
        <v>1026</v>
      </c>
      <c r="C882" s="30">
        <f>SEARCH(Sheet1!F888,Sheet1!$A883,1)</f>
        <v>1</v>
      </c>
    </row>
    <row r="883" spans="1:3" ht="15.75" customHeight="1">
      <c r="A883" s="29" t="s">
        <v>1027</v>
      </c>
      <c r="C883" s="30">
        <f>SEARCH(Sheet1!F889,Sheet1!$A884,1)</f>
        <v>1</v>
      </c>
    </row>
    <row r="884" spans="1:3" ht="15.75" customHeight="1">
      <c r="A884" s="29" t="s">
        <v>1028</v>
      </c>
      <c r="C884" s="30">
        <f>SEARCH(Sheet1!F890,Sheet1!$A885,1)</f>
        <v>1</v>
      </c>
    </row>
    <row r="885" spans="1:3" ht="15.75" customHeight="1">
      <c r="A885" s="29" t="s">
        <v>1029</v>
      </c>
      <c r="C885" s="30">
        <f>SEARCH(Sheet1!F891,Sheet1!$A886,1)</f>
        <v>1</v>
      </c>
    </row>
    <row r="886" spans="1:3" ht="15.75" customHeight="1">
      <c r="A886" s="29" t="s">
        <v>1030</v>
      </c>
      <c r="C886" s="30">
        <f>SEARCH(Sheet1!F892,Sheet1!$A887,1)</f>
        <v>1</v>
      </c>
    </row>
    <row r="887" spans="1:3" ht="15.75" customHeight="1">
      <c r="A887" s="29" t="s">
        <v>1031</v>
      </c>
      <c r="C887" s="30">
        <f>SEARCH(Sheet1!F893,Sheet1!$A888,1)</f>
        <v>1</v>
      </c>
    </row>
    <row r="888" spans="1:3" ht="15.75" customHeight="1">
      <c r="A888" s="29" t="s">
        <v>1032</v>
      </c>
      <c r="C888" s="30">
        <f>SEARCH(Sheet1!F894,Sheet1!$A889,1)</f>
        <v>1</v>
      </c>
    </row>
    <row r="889" spans="1:3" ht="15.75" customHeight="1">
      <c r="A889" s="29" t="s">
        <v>1033</v>
      </c>
      <c r="C889" s="30">
        <f>SEARCH(Sheet1!F895,Sheet1!$A890,1)</f>
        <v>1</v>
      </c>
    </row>
    <row r="890" spans="1:3" ht="15.75" customHeight="1">
      <c r="A890" s="29" t="s">
        <v>1034</v>
      </c>
      <c r="C890" s="30">
        <f>SEARCH(Sheet1!F896,Sheet1!$A891,1)</f>
        <v>1</v>
      </c>
    </row>
    <row r="891" spans="1:3" ht="15.75" customHeight="1">
      <c r="A891" s="29" t="s">
        <v>1035</v>
      </c>
      <c r="C891" s="30">
        <f>SEARCH(Sheet1!F897,Sheet1!$A892,1)</f>
        <v>1</v>
      </c>
    </row>
    <row r="892" spans="1:3" ht="15.75" customHeight="1">
      <c r="A892" s="29" t="s">
        <v>1036</v>
      </c>
      <c r="C892" s="30">
        <f>SEARCH(Sheet1!F898,Sheet1!$A893,1)</f>
        <v>1</v>
      </c>
    </row>
    <row r="893" spans="1:3" ht="15.75" customHeight="1">
      <c r="A893" s="29" t="s">
        <v>1037</v>
      </c>
      <c r="C893" s="30">
        <f>SEARCH(Sheet1!F899,Sheet1!$A894,1)</f>
        <v>1</v>
      </c>
    </row>
    <row r="894" spans="1:3" ht="15.75" customHeight="1">
      <c r="A894" s="44" t="s">
        <v>1038</v>
      </c>
    </row>
    <row r="895" spans="1:3" ht="15.75" customHeight="1">
      <c r="A895" s="29" t="s">
        <v>1039</v>
      </c>
      <c r="C895" s="30">
        <f>SEARCH(Sheet1!F900,Sheet1!$A895,1)</f>
        <v>1</v>
      </c>
    </row>
    <row r="896" spans="1:3" ht="15.75" customHeight="1">
      <c r="A896" s="29" t="s">
        <v>1040</v>
      </c>
      <c r="C896" s="30">
        <f>SEARCH(Sheet1!F901,Sheet1!$A896,1)</f>
        <v>1</v>
      </c>
    </row>
    <row r="897" spans="1:3" ht="15.75" customHeight="1">
      <c r="A897" s="29" t="s">
        <v>1041</v>
      </c>
      <c r="C897" s="30">
        <f>SEARCH(Sheet1!F902,Sheet1!$A897,1)</f>
        <v>1</v>
      </c>
    </row>
    <row r="898" spans="1:3" ht="15.75" customHeight="1">
      <c r="A898" s="29" t="s">
        <v>1042</v>
      </c>
      <c r="C898" s="30">
        <f>SEARCH(Sheet1!F903,Sheet1!$A898,1)</f>
        <v>1</v>
      </c>
    </row>
    <row r="899" spans="1:3" ht="15.75" customHeight="1">
      <c r="A899" s="29" t="s">
        <v>1043</v>
      </c>
      <c r="C899" s="30">
        <f>SEARCH(Sheet1!F904,Sheet1!$A899,1)</f>
        <v>1</v>
      </c>
    </row>
    <row r="900" spans="1:3" ht="15.75" customHeight="1">
      <c r="A900" s="29" t="s">
        <v>1044</v>
      </c>
      <c r="C900" s="30">
        <f>SEARCH(Sheet1!F905,Sheet1!$A900,1)</f>
        <v>1</v>
      </c>
    </row>
    <row r="901" spans="1:3" ht="15.75" customHeight="1">
      <c r="A901" s="29" t="s">
        <v>1045</v>
      </c>
      <c r="C901" s="30">
        <f>SEARCH(Sheet1!F906,Sheet1!$A901,1)</f>
        <v>1</v>
      </c>
    </row>
    <row r="902" spans="1:3" ht="15.75" customHeight="1">
      <c r="A902" s="29" t="s">
        <v>1046</v>
      </c>
      <c r="C902" s="30">
        <f>SEARCH(Sheet1!F907,Sheet1!$A902,1)</f>
        <v>1</v>
      </c>
    </row>
    <row r="903" spans="1:3" ht="15.75" customHeight="1">
      <c r="A903" s="29" t="s">
        <v>1047</v>
      </c>
      <c r="C903" s="30">
        <f>SEARCH(Sheet1!F908,Sheet1!$A903,1)</f>
        <v>1</v>
      </c>
    </row>
    <row r="904" spans="1:3" ht="15.75" customHeight="1">
      <c r="A904" s="29" t="s">
        <v>1048</v>
      </c>
      <c r="C904" s="30">
        <f>SEARCH(Sheet1!F909,Sheet1!$A904,1)</f>
        <v>1</v>
      </c>
    </row>
    <row r="905" spans="1:3" ht="15.75" customHeight="1">
      <c r="A905" s="29" t="s">
        <v>1049</v>
      </c>
      <c r="C905" s="30">
        <f>SEARCH(Sheet1!F910,Sheet1!$A905,1)</f>
        <v>1</v>
      </c>
    </row>
    <row r="906" spans="1:3" ht="15.75" customHeight="1">
      <c r="A906" s="29" t="s">
        <v>1050</v>
      </c>
      <c r="C906" s="30">
        <f>SEARCH(Sheet1!F911,Sheet1!$A906,1)</f>
        <v>1</v>
      </c>
    </row>
    <row r="907" spans="1:3" ht="15.75" customHeight="1">
      <c r="A907" s="29" t="s">
        <v>1051</v>
      </c>
      <c r="C907" s="30">
        <f>SEARCH(Sheet1!F912,Sheet1!$A907,1)</f>
        <v>1</v>
      </c>
    </row>
    <row r="908" spans="1:3" ht="15.75" customHeight="1">
      <c r="A908" s="29" t="s">
        <v>1052</v>
      </c>
      <c r="C908" s="30">
        <f>SEARCH(Sheet1!F913,Sheet1!$A908,1)</f>
        <v>1</v>
      </c>
    </row>
    <row r="909" spans="1:3" ht="15.75" customHeight="1">
      <c r="A909" s="29" t="s">
        <v>1053</v>
      </c>
      <c r="C909" s="30">
        <f>SEARCH(Sheet1!F914,Sheet1!$A909,1)</f>
        <v>1</v>
      </c>
    </row>
    <row r="910" spans="1:3" ht="15.75" customHeight="1">
      <c r="A910" s="29" t="s">
        <v>1054</v>
      </c>
      <c r="C910" s="30">
        <f>SEARCH(Sheet1!F915,Sheet1!$A910,1)</f>
        <v>1</v>
      </c>
    </row>
    <row r="911" spans="1:3" ht="15.75" customHeight="1">
      <c r="A911" s="29" t="s">
        <v>1055</v>
      </c>
      <c r="C911" s="30">
        <f>SEARCH(Sheet1!F916,Sheet1!$A911,1)</f>
        <v>1</v>
      </c>
    </row>
    <row r="912" spans="1:3" ht="15.75" customHeight="1">
      <c r="A912" s="29" t="s">
        <v>1056</v>
      </c>
      <c r="C912" s="30">
        <f>SEARCH(Sheet1!F917,Sheet1!$A912,1)</f>
        <v>1</v>
      </c>
    </row>
    <row r="913" spans="1:3" ht="15.75" customHeight="1">
      <c r="A913" s="29" t="s">
        <v>1057</v>
      </c>
      <c r="C913" s="30">
        <f>SEARCH(Sheet1!F918,Sheet1!$A913,1)</f>
        <v>1</v>
      </c>
    </row>
    <row r="914" spans="1:3" ht="15.75" customHeight="1">
      <c r="A914" s="29" t="s">
        <v>1058</v>
      </c>
      <c r="C914" s="30">
        <f>SEARCH(Sheet1!F919,Sheet1!$A914,1)</f>
        <v>1</v>
      </c>
    </row>
    <row r="915" spans="1:3" ht="15.75" customHeight="1">
      <c r="A915" s="29" t="s">
        <v>1059</v>
      </c>
      <c r="C915" s="30">
        <f>SEARCH(Sheet1!F920,Sheet1!$A915,1)</f>
        <v>1</v>
      </c>
    </row>
    <row r="916" spans="1:3" ht="15.75" customHeight="1">
      <c r="A916" s="29" t="s">
        <v>1060</v>
      </c>
      <c r="C916" s="30">
        <f>SEARCH(Sheet1!F921,Sheet1!$A916,1)</f>
        <v>1</v>
      </c>
    </row>
    <row r="917" spans="1:3" ht="15.75" customHeight="1">
      <c r="A917" s="29" t="s">
        <v>1061</v>
      </c>
      <c r="C917" s="30">
        <f>SEARCH(Sheet1!F922,Sheet1!$A917,1)</f>
        <v>1</v>
      </c>
    </row>
    <row r="918" spans="1:3" ht="15.75" customHeight="1">
      <c r="A918" s="29" t="s">
        <v>1062</v>
      </c>
      <c r="C918" s="30">
        <f>SEARCH(Sheet1!F923,Sheet1!$A918,1)</f>
        <v>1</v>
      </c>
    </row>
    <row r="919" spans="1:3" ht="15.75" customHeight="1">
      <c r="A919" s="29" t="s">
        <v>1063</v>
      </c>
      <c r="C919" s="30">
        <f>SEARCH(Sheet1!F924,Sheet1!$A919,1)</f>
        <v>1</v>
      </c>
    </row>
    <row r="920" spans="1:3" ht="15.75" customHeight="1">
      <c r="A920" s="29" t="s">
        <v>1064</v>
      </c>
      <c r="C920" s="30">
        <f>SEARCH(Sheet1!F925,Sheet1!$A920,1)</f>
        <v>1</v>
      </c>
    </row>
    <row r="921" spans="1:3" ht="15.75" customHeight="1">
      <c r="A921" s="29" t="s">
        <v>1065</v>
      </c>
      <c r="C921" s="30">
        <f>SEARCH(Sheet1!F926,Sheet1!$A921,1)</f>
        <v>1</v>
      </c>
    </row>
    <row r="922" spans="1:3" ht="15.75" customHeight="1">
      <c r="A922" s="29" t="s">
        <v>1066</v>
      </c>
      <c r="C922" s="30">
        <f>SEARCH(Sheet1!F927,Sheet1!$A922,1)</f>
        <v>1</v>
      </c>
    </row>
    <row r="923" spans="1:3" ht="15.75" customHeight="1">
      <c r="A923" s="29" t="s">
        <v>1067</v>
      </c>
      <c r="C923" s="30">
        <f>SEARCH(Sheet1!F928,Sheet1!$A923,1)</f>
        <v>1</v>
      </c>
    </row>
    <row r="924" spans="1:3" ht="15.75" customHeight="1">
      <c r="A924" s="29" t="s">
        <v>1068</v>
      </c>
      <c r="C924" s="30">
        <f>SEARCH(Sheet1!F929,Sheet1!$A924,1)</f>
        <v>1</v>
      </c>
    </row>
    <row r="925" spans="1:3" ht="15.75" customHeight="1">
      <c r="A925" s="29" t="s">
        <v>1069</v>
      </c>
      <c r="C925" s="30">
        <f>SEARCH(Sheet1!F930,Sheet1!$A925,1)</f>
        <v>1</v>
      </c>
    </row>
    <row r="926" spans="1:3" ht="15.75" customHeight="1">
      <c r="A926" s="29" t="s">
        <v>1070</v>
      </c>
      <c r="C926" s="30">
        <f>SEARCH(Sheet1!F931,Sheet1!$A926,1)</f>
        <v>1</v>
      </c>
    </row>
    <row r="927" spans="1:3" ht="15.75" customHeight="1">
      <c r="A927" s="29" t="s">
        <v>1071</v>
      </c>
      <c r="C927" s="30">
        <f>SEARCH(Sheet1!F932,Sheet1!$A927,1)</f>
        <v>1</v>
      </c>
    </row>
    <row r="928" spans="1:3" ht="15.75" customHeight="1">
      <c r="A928" s="29" t="s">
        <v>1072</v>
      </c>
      <c r="C928" s="30">
        <f>SEARCH(Sheet1!F933,Sheet1!$A928,1)</f>
        <v>1</v>
      </c>
    </row>
    <row r="929" spans="1:3" ht="15.75" customHeight="1">
      <c r="A929" s="29" t="s">
        <v>1073</v>
      </c>
      <c r="C929" s="30">
        <f>SEARCH(Sheet1!F934,Sheet1!$A929,1)</f>
        <v>1</v>
      </c>
    </row>
    <row r="930" spans="1:3" ht="15.75" customHeight="1">
      <c r="A930" s="29" t="s">
        <v>1074</v>
      </c>
      <c r="C930" s="30">
        <f>SEARCH(Sheet1!F935,Sheet1!$A930,1)</f>
        <v>1</v>
      </c>
    </row>
    <row r="931" spans="1:3" ht="15.75" customHeight="1">
      <c r="A931" s="29" t="s">
        <v>1075</v>
      </c>
      <c r="C931" s="30">
        <f>SEARCH(Sheet1!F936,Sheet1!$A931,1)</f>
        <v>1</v>
      </c>
    </row>
    <row r="932" spans="1:3" ht="15.75" customHeight="1">
      <c r="A932" s="29" t="s">
        <v>1076</v>
      </c>
      <c r="C932" s="30">
        <f>SEARCH(Sheet1!F937,Sheet1!$A932,1)</f>
        <v>1</v>
      </c>
    </row>
    <row r="933" spans="1:3" ht="15.75" customHeight="1">
      <c r="A933" s="29" t="s">
        <v>1077</v>
      </c>
      <c r="C933" s="30">
        <f>SEARCH(Sheet1!F938,Sheet1!$A933,1)</f>
        <v>1</v>
      </c>
    </row>
    <row r="934" spans="1:3" ht="15.75" customHeight="1">
      <c r="A934" s="29" t="s">
        <v>1078</v>
      </c>
      <c r="C934" s="30">
        <f>SEARCH(Sheet1!F939,Sheet1!$A934,1)</f>
        <v>1</v>
      </c>
    </row>
    <row r="935" spans="1:3" ht="15.75" customHeight="1">
      <c r="A935" s="29" t="s">
        <v>1079</v>
      </c>
      <c r="C935" s="30">
        <f>SEARCH(Sheet1!F940,Sheet1!$A935,1)</f>
        <v>1</v>
      </c>
    </row>
    <row r="936" spans="1:3" ht="15.75" customHeight="1">
      <c r="A936" s="29" t="s">
        <v>1080</v>
      </c>
      <c r="C936" s="30">
        <f>SEARCH(Sheet1!F941,Sheet1!$A936,1)</f>
        <v>1</v>
      </c>
    </row>
    <row r="937" spans="1:3" ht="15.75" customHeight="1">
      <c r="A937" s="29" t="s">
        <v>1081</v>
      </c>
      <c r="C937" s="30">
        <f>SEARCH(Sheet1!F942,Sheet1!$A937,1)</f>
        <v>1</v>
      </c>
    </row>
    <row r="938" spans="1:3" ht="15.75" customHeight="1">
      <c r="A938" s="29" t="s">
        <v>1082</v>
      </c>
      <c r="C938" s="30">
        <f>SEARCH(Sheet1!F943,Sheet1!$A938,1)</f>
        <v>1</v>
      </c>
    </row>
    <row r="939" spans="1:3" ht="15.75" customHeight="1">
      <c r="A939" s="29" t="s">
        <v>1083</v>
      </c>
      <c r="C939" s="30">
        <f>SEARCH(Sheet1!F944,Sheet1!$A939,1)</f>
        <v>1</v>
      </c>
    </row>
    <row r="940" spans="1:3" ht="15.75" customHeight="1">
      <c r="A940" s="29" t="s">
        <v>1084</v>
      </c>
      <c r="C940" s="30">
        <f>SEARCH(Sheet1!F945,Sheet1!$A940,1)</f>
        <v>1</v>
      </c>
    </row>
    <row r="941" spans="1:3" ht="15.75" customHeight="1">
      <c r="A941" s="29" t="s">
        <v>1085</v>
      </c>
      <c r="C941" s="30">
        <f>SEARCH(Sheet1!F946,Sheet1!$A941,1)</f>
        <v>1</v>
      </c>
    </row>
    <row r="942" spans="1:3" ht="15.75" customHeight="1">
      <c r="A942" s="29" t="s">
        <v>1086</v>
      </c>
      <c r="C942" s="30">
        <f>SEARCH(Sheet1!F947,Sheet1!$A942,1)</f>
        <v>1</v>
      </c>
    </row>
    <row r="943" spans="1:3" ht="15.75" customHeight="1">
      <c r="A943" s="29" t="s">
        <v>1087</v>
      </c>
      <c r="C943" s="30">
        <f>SEARCH(Sheet1!F948,Sheet1!$A943,1)</f>
        <v>1</v>
      </c>
    </row>
    <row r="944" spans="1:3" ht="15.75" customHeight="1">
      <c r="A944" s="29" t="s">
        <v>1088</v>
      </c>
      <c r="C944" s="30">
        <f>SEARCH(Sheet1!F949,Sheet1!$A944,1)</f>
        <v>1</v>
      </c>
    </row>
    <row r="945" spans="1:3" ht="15.75" customHeight="1">
      <c r="A945" s="29" t="s">
        <v>1089</v>
      </c>
      <c r="C945" s="30">
        <f>SEARCH(Sheet1!F950,Sheet1!$A945,1)</f>
        <v>1</v>
      </c>
    </row>
    <row r="946" spans="1:3" ht="15.75" customHeight="1">
      <c r="A946" s="29" t="s">
        <v>1090</v>
      </c>
      <c r="C946" s="30">
        <f>SEARCH(Sheet1!F951,Sheet1!$A946,1)</f>
        <v>1</v>
      </c>
    </row>
    <row r="947" spans="1:3" ht="15.75" customHeight="1">
      <c r="A947" s="29" t="s">
        <v>1091</v>
      </c>
      <c r="C947" s="30">
        <f>SEARCH(Sheet1!F952,Sheet1!$A947,1)</f>
        <v>1</v>
      </c>
    </row>
    <row r="948" spans="1:3" ht="15.75" customHeight="1">
      <c r="A948" s="29" t="s">
        <v>1092</v>
      </c>
      <c r="C948" s="30">
        <f>SEARCH(Sheet1!F953,Sheet1!$A948,1)</f>
        <v>1</v>
      </c>
    </row>
    <row r="949" spans="1:3" ht="15.75" customHeight="1">
      <c r="A949" s="29" t="s">
        <v>1093</v>
      </c>
      <c r="C949" s="30">
        <f>SEARCH(Sheet1!F954,Sheet1!$A949,1)</f>
        <v>1</v>
      </c>
    </row>
    <row r="950" spans="1:3" ht="15.75" customHeight="1">
      <c r="A950" s="29" t="s">
        <v>1094</v>
      </c>
      <c r="C950" s="30">
        <f>SEARCH(Sheet1!F955,Sheet1!$A950,1)</f>
        <v>1</v>
      </c>
    </row>
    <row r="951" spans="1:3" ht="15.75" customHeight="1">
      <c r="A951" s="29" t="s">
        <v>1095</v>
      </c>
      <c r="C951" s="30">
        <f>SEARCH(Sheet1!F956,Sheet1!$A951,1)</f>
        <v>1</v>
      </c>
    </row>
    <row r="952" spans="1:3" ht="15.75" customHeight="1">
      <c r="A952" s="29" t="s">
        <v>1096</v>
      </c>
      <c r="C952" s="30">
        <f>SEARCH(Sheet1!F957,Sheet1!$A952,1)</f>
        <v>1</v>
      </c>
    </row>
    <row r="953" spans="1:3" ht="15.75" customHeight="1">
      <c r="A953" s="29" t="s">
        <v>1097</v>
      </c>
      <c r="C953" s="30">
        <f>SEARCH(Sheet1!F958,Sheet1!$A953,1)</f>
        <v>1</v>
      </c>
    </row>
    <row r="954" spans="1:3" ht="15.75" customHeight="1">
      <c r="A954" s="29" t="s">
        <v>1098</v>
      </c>
      <c r="C954" s="30">
        <f>SEARCH(Sheet1!F959,Sheet1!$A954,1)</f>
        <v>1</v>
      </c>
    </row>
    <row r="955" spans="1:3" ht="15.75" customHeight="1">
      <c r="A955" s="29" t="s">
        <v>1099</v>
      </c>
      <c r="C955" s="30">
        <f>SEARCH(Sheet1!F960,Sheet1!$A955,1)</f>
        <v>1</v>
      </c>
    </row>
    <row r="956" spans="1:3" ht="15.75" customHeight="1">
      <c r="A956" s="29" t="s">
        <v>1100</v>
      </c>
      <c r="C956" s="30">
        <f>SEARCH(Sheet1!F961,Sheet1!$A956,1)</f>
        <v>1</v>
      </c>
    </row>
    <row r="957" spans="1:3" ht="15.75" customHeight="1">
      <c r="A957" s="29" t="s">
        <v>1101</v>
      </c>
      <c r="C957" s="30">
        <f>SEARCH(Sheet1!F962,Sheet1!$A957,1)</f>
        <v>1</v>
      </c>
    </row>
    <row r="958" spans="1:3" ht="15.75" customHeight="1">
      <c r="A958" s="29" t="s">
        <v>1102</v>
      </c>
      <c r="C958" s="30">
        <f>SEARCH(Sheet1!F963,Sheet1!$A958,1)</f>
        <v>1</v>
      </c>
    </row>
    <row r="959" spans="1:3" ht="15.75" customHeight="1">
      <c r="A959" s="29" t="s">
        <v>1103</v>
      </c>
      <c r="C959" s="30">
        <f>SEARCH(Sheet1!F964,Sheet1!$A959,1)</f>
        <v>1</v>
      </c>
    </row>
    <row r="960" spans="1:3" ht="15.75" customHeight="1">
      <c r="A960" s="29" t="s">
        <v>1104</v>
      </c>
      <c r="C960" s="30">
        <f>SEARCH(Sheet1!F965,Sheet1!$A960,1)</f>
        <v>1</v>
      </c>
    </row>
    <row r="961" spans="1:3" ht="15.75" customHeight="1">
      <c r="A961" s="29" t="s">
        <v>1105</v>
      </c>
      <c r="C961" s="30">
        <f>SEARCH(Sheet1!F966,Sheet1!$A961,1)</f>
        <v>1</v>
      </c>
    </row>
    <row r="962" spans="1:3" ht="15.75" customHeight="1">
      <c r="A962" s="29" t="s">
        <v>1106</v>
      </c>
      <c r="C962" s="30">
        <f>SEARCH(Sheet1!F967,Sheet1!$A962,1)</f>
        <v>1</v>
      </c>
    </row>
    <row r="963" spans="1:3" ht="15.75" customHeight="1">
      <c r="A963" s="29" t="s">
        <v>1107</v>
      </c>
      <c r="C963" s="30">
        <f>SEARCH(Sheet1!F968,Sheet1!$A963,1)</f>
        <v>1</v>
      </c>
    </row>
    <row r="964" spans="1:3" ht="15.75" customHeight="1">
      <c r="A964" s="29" t="s">
        <v>1108</v>
      </c>
      <c r="C964" s="30">
        <f>SEARCH(Sheet1!F969,Sheet1!$A964,1)</f>
        <v>1</v>
      </c>
    </row>
    <row r="965" spans="1:3" ht="15.75" customHeight="1">
      <c r="A965" s="29" t="s">
        <v>1109</v>
      </c>
      <c r="C965" s="30">
        <f>SEARCH(Sheet1!F970,Sheet1!$A965,1)</f>
        <v>1</v>
      </c>
    </row>
    <row r="966" spans="1:3" ht="15.75" customHeight="1">
      <c r="A966" s="29" t="s">
        <v>1110</v>
      </c>
      <c r="C966" s="30">
        <f>SEARCH(Sheet1!F971,Sheet1!$A966,1)</f>
        <v>1</v>
      </c>
    </row>
    <row r="967" spans="1:3" ht="15.75" customHeight="1">
      <c r="A967" s="29" t="s">
        <v>1111</v>
      </c>
      <c r="C967" s="30">
        <f>SEARCH(Sheet1!F972,Sheet1!$A967,1)</f>
        <v>1</v>
      </c>
    </row>
    <row r="968" spans="1:3" ht="15.75" customHeight="1">
      <c r="A968" s="29" t="s">
        <v>1111</v>
      </c>
      <c r="C968" s="30">
        <f>SEARCH(Sheet1!F973,Sheet1!$A968,1)</f>
        <v>1</v>
      </c>
    </row>
    <row r="969" spans="1:3" ht="15.75" customHeight="1">
      <c r="A969" s="29" t="s">
        <v>1111</v>
      </c>
      <c r="C969" s="30">
        <f>SEARCH(Sheet1!F974,Sheet1!$A969,1)</f>
        <v>1</v>
      </c>
    </row>
    <row r="970" spans="1:3" ht="15.75" customHeight="1">
      <c r="A970" s="29" t="s">
        <v>1112</v>
      </c>
      <c r="C970" s="30">
        <f>SEARCH(Sheet1!F975,Sheet1!$A970,1)</f>
        <v>1</v>
      </c>
    </row>
    <row r="971" spans="1:3" ht="15.75" customHeight="1">
      <c r="A971" s="29" t="s">
        <v>1113</v>
      </c>
      <c r="C971" s="30">
        <f>SEARCH(Sheet1!F976,Sheet1!$A971,1)</f>
        <v>1</v>
      </c>
    </row>
    <row r="972" spans="1:3" ht="15.75" customHeight="1">
      <c r="A972" s="29" t="s">
        <v>1114</v>
      </c>
      <c r="C972" s="30">
        <f>SEARCH(Sheet1!F977,Sheet1!$A972,1)</f>
        <v>1</v>
      </c>
    </row>
    <row r="973" spans="1:3" ht="15.75" customHeight="1">
      <c r="A973" s="29" t="s">
        <v>1115</v>
      </c>
      <c r="C973" s="30">
        <f>SEARCH(Sheet1!F978,Sheet1!$A973,1)</f>
        <v>1</v>
      </c>
    </row>
    <row r="974" spans="1:3" ht="15.75" customHeight="1">
      <c r="A974" s="29" t="s">
        <v>1116</v>
      </c>
      <c r="C974" s="30">
        <f>SEARCH(Sheet1!F979,Sheet1!$A974,1)</f>
        <v>1</v>
      </c>
    </row>
    <row r="975" spans="1:3" ht="15.75" customHeight="1">
      <c r="A975" s="29" t="s">
        <v>1117</v>
      </c>
      <c r="C975" s="30">
        <f>SEARCH(Sheet1!F980,Sheet1!$A975,1)</f>
        <v>1</v>
      </c>
    </row>
    <row r="976" spans="1:3" ht="15.75" customHeight="1">
      <c r="A976" s="29" t="s">
        <v>1118</v>
      </c>
      <c r="C976" s="30">
        <f>SEARCH(Sheet1!F981,Sheet1!$A976,1)</f>
        <v>1</v>
      </c>
    </row>
    <row r="977" spans="1:3" ht="15.75" customHeight="1">
      <c r="A977" s="29" t="s">
        <v>1119</v>
      </c>
      <c r="C977" s="30">
        <f>SEARCH(Sheet1!F982,Sheet1!$A977,1)</f>
        <v>1</v>
      </c>
    </row>
    <row r="978" spans="1:3" ht="15.75" customHeight="1">
      <c r="A978" s="29" t="s">
        <v>1120</v>
      </c>
      <c r="C978" s="30">
        <f>SEARCH(Sheet1!F983,Sheet1!$A978,1)</f>
        <v>1</v>
      </c>
    </row>
    <row r="979" spans="1:3" ht="15.75" customHeight="1">
      <c r="A979" s="29" t="s">
        <v>1121</v>
      </c>
      <c r="C979" s="30">
        <f>SEARCH(Sheet1!F984,Sheet1!$A979,1)</f>
        <v>1</v>
      </c>
    </row>
    <row r="980" spans="1:3" ht="15.75" customHeight="1">
      <c r="A980" s="29" t="s">
        <v>1122</v>
      </c>
      <c r="C980" s="30">
        <f>SEARCH(Sheet1!F985,Sheet1!$A980,1)</f>
        <v>1</v>
      </c>
    </row>
    <row r="981" spans="1:3" ht="15.75" customHeight="1">
      <c r="A981" s="29" t="s">
        <v>1123</v>
      </c>
      <c r="C981" s="30">
        <f>SEARCH(Sheet1!F986,Sheet1!$A981,1)</f>
        <v>1</v>
      </c>
    </row>
    <row r="982" spans="1:3" ht="15.75" customHeight="1">
      <c r="A982" s="29" t="s">
        <v>1124</v>
      </c>
      <c r="C982" s="30">
        <f>SEARCH(Sheet1!F987,Sheet1!$A982,1)</f>
        <v>1</v>
      </c>
    </row>
    <row r="983" spans="1:3" ht="15.75" customHeight="1">
      <c r="A983" s="29" t="s">
        <v>1125</v>
      </c>
      <c r="C983" s="30">
        <f>SEARCH(Sheet1!F988,Sheet1!$A983,1)</f>
        <v>1</v>
      </c>
    </row>
    <row r="984" spans="1:3" ht="15.75" customHeight="1">
      <c r="A984" s="29" t="s">
        <v>1126</v>
      </c>
      <c r="C984" s="30">
        <f>SEARCH(Sheet1!F989,Sheet1!$A984,1)</f>
        <v>1</v>
      </c>
    </row>
    <row r="985" spans="1:3" ht="15.75" customHeight="1">
      <c r="A985" s="29" t="s">
        <v>1127</v>
      </c>
      <c r="C985" s="30">
        <f>SEARCH(Sheet1!F990,Sheet1!$A985,1)</f>
        <v>1</v>
      </c>
    </row>
    <row r="986" spans="1:3" ht="15.75" customHeight="1">
      <c r="A986" s="29" t="s">
        <v>1128</v>
      </c>
      <c r="C986" s="30">
        <f>SEARCH(Sheet1!F991,Sheet1!$A986,1)</f>
        <v>1</v>
      </c>
    </row>
    <row r="987" spans="1:3" ht="15.75" customHeight="1">
      <c r="A987" s="29" t="s">
        <v>1129</v>
      </c>
      <c r="C987" s="30">
        <f>SEARCH(Sheet1!F992,Sheet1!$A987,1)</f>
        <v>1</v>
      </c>
    </row>
    <row r="988" spans="1:3" ht="15.75" customHeight="1">
      <c r="A988" s="29" t="s">
        <v>1130</v>
      </c>
      <c r="C988" s="30">
        <f>SEARCH(Sheet1!F993,Sheet1!$A988,1)</f>
        <v>1</v>
      </c>
    </row>
    <row r="989" spans="1:3" ht="15.75" customHeight="1">
      <c r="A989" s="29" t="s">
        <v>1131</v>
      </c>
      <c r="C989" s="30">
        <f>SEARCH(Sheet1!F994,Sheet1!$A989,1)</f>
        <v>1</v>
      </c>
    </row>
    <row r="990" spans="1:3" ht="15.75" customHeight="1">
      <c r="A990" s="29" t="s">
        <v>1132</v>
      </c>
      <c r="C990" s="30">
        <f>SEARCH(Sheet1!F995,Sheet1!$A990,1)</f>
        <v>1</v>
      </c>
    </row>
    <row r="991" spans="1:3" ht="15.75" customHeight="1">
      <c r="A991" s="29" t="s">
        <v>1133</v>
      </c>
      <c r="C991" s="30">
        <f>SEARCH(Sheet1!F996,Sheet1!$A991,1)</f>
        <v>1</v>
      </c>
    </row>
    <row r="992" spans="1:3" ht="15.75" customHeight="1">
      <c r="A992" s="29" t="s">
        <v>1134</v>
      </c>
      <c r="C992" s="30">
        <f>SEARCH(Sheet1!F997,Sheet1!$A992,1)</f>
        <v>1</v>
      </c>
    </row>
    <row r="993" spans="1:3" ht="15.75" customHeight="1">
      <c r="A993" s="29" t="s">
        <v>1134</v>
      </c>
      <c r="C993" s="30">
        <f>SEARCH(Sheet1!F998,Sheet1!$A993,1)</f>
        <v>1</v>
      </c>
    </row>
    <row r="994" spans="1:3" ht="15.75" customHeight="1">
      <c r="A994" s="29" t="s">
        <v>1135</v>
      </c>
      <c r="C994" s="30">
        <f>SEARCH(Sheet1!F999,Sheet1!$A994,1)</f>
        <v>1</v>
      </c>
    </row>
    <row r="995" spans="1:3" ht="15.75" customHeight="1">
      <c r="A995" s="29" t="s">
        <v>1136</v>
      </c>
      <c r="C995" s="30">
        <f>SEARCH(Sheet1!F1000,Sheet1!$A995,1)</f>
        <v>1</v>
      </c>
    </row>
    <row r="996" spans="1:3" ht="15.75" customHeight="1">
      <c r="A996" s="29" t="s">
        <v>1137</v>
      </c>
      <c r="C996" s="30">
        <f>SEARCH(Sheet1!F1001,Sheet1!$A996,1)</f>
        <v>1</v>
      </c>
    </row>
    <row r="997" spans="1:3" ht="15.75" customHeight="1">
      <c r="A997" s="29" t="s">
        <v>1137</v>
      </c>
      <c r="C997" s="30">
        <f>SEARCH(Sheet1!F1002,Sheet1!$A997,1)</f>
        <v>1</v>
      </c>
    </row>
    <row r="998" spans="1:3" ht="15.75" customHeight="1">
      <c r="A998" s="29" t="s">
        <v>1137</v>
      </c>
      <c r="C998" s="30">
        <f>SEARCH(Sheet1!F1003,Sheet1!$A998,1)</f>
        <v>1</v>
      </c>
    </row>
    <row r="999" spans="1:3" ht="15.75" customHeight="1">
      <c r="A999" s="29" t="s">
        <v>1137</v>
      </c>
      <c r="C999" s="30">
        <f>SEARCH(Sheet1!F1004,Sheet1!$A999,1)</f>
        <v>1</v>
      </c>
    </row>
    <row r="1000" spans="1:3" ht="15.75" customHeight="1">
      <c r="A1000" s="29" t="s">
        <v>1138</v>
      </c>
      <c r="C1000" s="30">
        <f>SEARCH(Sheet1!F1005,Sheet1!$A1000,1)</f>
        <v>1</v>
      </c>
    </row>
    <row r="1001" spans="1:3" ht="15.75" customHeight="1">
      <c r="A1001" s="29" t="s">
        <v>1138</v>
      </c>
      <c r="C1001" s="30">
        <f>SEARCH(Sheet1!F1006,Sheet1!$A1001,1)</f>
        <v>1</v>
      </c>
    </row>
    <row r="1002" spans="1:3" ht="15.75" customHeight="1">
      <c r="A1002" s="29" t="s">
        <v>1139</v>
      </c>
      <c r="C1002" s="30">
        <f>SEARCH(Sheet1!F1007,Sheet1!$A1002,1)</f>
        <v>1</v>
      </c>
    </row>
    <row r="1003" spans="1:3" ht="15.75" customHeight="1">
      <c r="A1003" s="29" t="s">
        <v>1140</v>
      </c>
      <c r="C1003" s="30">
        <f>SEARCH(Sheet1!F1008,Sheet1!$A1003,1)</f>
        <v>1</v>
      </c>
    </row>
    <row r="1004" spans="1:3" ht="15.75" customHeight="1">
      <c r="A1004" s="29" t="s">
        <v>1141</v>
      </c>
      <c r="C1004" s="30">
        <f>SEARCH(Sheet1!F1009,Sheet1!$A1004,1)</f>
        <v>1</v>
      </c>
    </row>
    <row r="1005" spans="1:3" ht="15.75" customHeight="1">
      <c r="A1005" s="29" t="s">
        <v>1142</v>
      </c>
      <c r="C1005" s="30">
        <f>SEARCH(Sheet1!F1010,Sheet1!$A1005,1)</f>
        <v>1</v>
      </c>
    </row>
    <row r="1006" spans="1:3" ht="15.75" customHeight="1">
      <c r="A1006" s="29" t="s">
        <v>1143</v>
      </c>
      <c r="C1006" s="30">
        <f>SEARCH(Sheet1!F1011,Sheet1!$A1006,1)</f>
        <v>1</v>
      </c>
    </row>
    <row r="1007" spans="1:3" ht="15.75" customHeight="1">
      <c r="A1007" s="29" t="s">
        <v>1144</v>
      </c>
      <c r="C1007" s="30">
        <f>SEARCH(Sheet1!F1012,Sheet1!$A1007,1)</f>
        <v>1</v>
      </c>
    </row>
    <row r="1008" spans="1:3" ht="15.75" customHeight="1">
      <c r="A1008" s="29" t="s">
        <v>1145</v>
      </c>
      <c r="C1008" s="30">
        <f>SEARCH(Sheet1!F1013,Sheet1!$A1008,1)</f>
        <v>1</v>
      </c>
    </row>
    <row r="1009" spans="1:3" ht="15.75" customHeight="1">
      <c r="A1009" s="29" t="s">
        <v>1146</v>
      </c>
      <c r="C1009" s="30">
        <f>SEARCH(Sheet1!F1014,Sheet1!$A1009,1)</f>
        <v>1</v>
      </c>
    </row>
    <row r="1010" spans="1:3" ht="15.75" customHeight="1">
      <c r="A1010" s="29" t="s">
        <v>1147</v>
      </c>
      <c r="C1010" s="30">
        <f>SEARCH(Sheet1!F1015,Sheet1!$A1010,1)</f>
        <v>1</v>
      </c>
    </row>
    <row r="1011" spans="1:3" ht="15.75" customHeight="1">
      <c r="A1011" s="29" t="s">
        <v>1148</v>
      </c>
      <c r="C1011" s="30">
        <f>SEARCH(Sheet1!F1016,Sheet1!$A1011,1)</f>
        <v>1</v>
      </c>
    </row>
    <row r="1012" spans="1:3" ht="15.75" customHeight="1">
      <c r="A1012" s="29" t="s">
        <v>1149</v>
      </c>
      <c r="C1012" s="30">
        <f>SEARCH(Sheet1!F1017,Sheet1!$A1012,1)</f>
        <v>1</v>
      </c>
    </row>
    <row r="1013" spans="1:3" ht="15.75" customHeight="1">
      <c r="A1013" s="29" t="s">
        <v>1150</v>
      </c>
      <c r="C1013" s="30">
        <f>SEARCH(Sheet1!F1018,Sheet1!$A1013,1)</f>
        <v>1</v>
      </c>
    </row>
    <row r="1014" spans="1:3" ht="15.75" customHeight="1">
      <c r="A1014" s="29" t="s">
        <v>1151</v>
      </c>
      <c r="C1014" s="30">
        <f>SEARCH(Sheet1!F1019,Sheet1!$A1014,1)</f>
        <v>1</v>
      </c>
    </row>
    <row r="1015" spans="1:3" ht="15.75" customHeight="1">
      <c r="A1015" s="29" t="s">
        <v>1152</v>
      </c>
      <c r="C1015" s="30">
        <f>SEARCH(Sheet1!F1020,Sheet1!$A1015,1)</f>
        <v>1</v>
      </c>
    </row>
    <row r="1016" spans="1:3" ht="15.75" customHeight="1">
      <c r="A1016" s="29" t="s">
        <v>1153</v>
      </c>
      <c r="C1016" s="30">
        <f>SEARCH(Sheet1!F1021,Sheet1!$A1016,1)</f>
        <v>1</v>
      </c>
    </row>
    <row r="1017" spans="1:3" ht="15.75" customHeight="1">
      <c r="A1017" s="29" t="s">
        <v>1154</v>
      </c>
      <c r="C1017" s="30">
        <f>SEARCH(Sheet1!F1022,Sheet1!$A1017,1)</f>
        <v>1</v>
      </c>
    </row>
    <row r="1018" spans="1:3" ht="15.75" customHeight="1">
      <c r="A1018" s="29" t="s">
        <v>1155</v>
      </c>
      <c r="C1018" s="30">
        <f>SEARCH(Sheet1!F1023,Sheet1!$A1018,1)</f>
        <v>1</v>
      </c>
    </row>
    <row r="1019" spans="1:3" ht="15.75" customHeight="1">
      <c r="A1019" s="29" t="s">
        <v>1156</v>
      </c>
      <c r="C1019" s="30">
        <f>SEARCH(Sheet1!F1024,Sheet1!$A1019,1)</f>
        <v>1</v>
      </c>
    </row>
    <row r="1020" spans="1:3" ht="15.75" customHeight="1">
      <c r="A1020" s="29" t="s">
        <v>1157</v>
      </c>
      <c r="C1020" s="30">
        <f>SEARCH(Sheet1!F1025,Sheet1!$A1020,1)</f>
        <v>1</v>
      </c>
    </row>
    <row r="1021" spans="1:3" ht="15.75" customHeight="1">
      <c r="A1021" s="29" t="s">
        <v>1158</v>
      </c>
      <c r="C1021" s="30">
        <f>SEARCH(Sheet1!F1026,Sheet1!$A1021,1)</f>
        <v>1</v>
      </c>
    </row>
    <row r="1022" spans="1:3" ht="15.75" customHeight="1">
      <c r="A1022" s="29" t="s">
        <v>1159</v>
      </c>
      <c r="C1022" s="30">
        <f>SEARCH(Sheet1!F1027,Sheet1!$A1022,1)</f>
        <v>1</v>
      </c>
    </row>
    <row r="1023" spans="1:3" ht="15.75" customHeight="1">
      <c r="A1023" s="29" t="s">
        <v>1160</v>
      </c>
      <c r="C1023" s="30">
        <f>SEARCH(Sheet1!F1028,Sheet1!$A1023,1)</f>
        <v>1</v>
      </c>
    </row>
    <row r="1024" spans="1:3" ht="15.75" customHeight="1">
      <c r="A1024" s="29" t="s">
        <v>1161</v>
      </c>
      <c r="C1024" s="30">
        <f>SEARCH(Sheet1!F1029,Sheet1!$A1024,1)</f>
        <v>1</v>
      </c>
    </row>
    <row r="1025" spans="1:3" ht="15.75" customHeight="1">
      <c r="A1025" s="29" t="s">
        <v>1162</v>
      </c>
      <c r="C1025" s="30">
        <f>SEARCH(Sheet1!F1030,Sheet1!$A1025,1)</f>
        <v>1</v>
      </c>
    </row>
    <row r="1026" spans="1:3" ht="15.75" customHeight="1">
      <c r="A1026" s="29" t="s">
        <v>1163</v>
      </c>
      <c r="C1026" s="30">
        <f>SEARCH(Sheet1!F1031,Sheet1!$A1026,1)</f>
        <v>1</v>
      </c>
    </row>
    <row r="1027" spans="1:3" ht="15.75" customHeight="1">
      <c r="A1027" s="29" t="s">
        <v>1164</v>
      </c>
      <c r="C1027" s="30">
        <f>SEARCH(Sheet1!F1032,Sheet1!$A1027,1)</f>
        <v>1</v>
      </c>
    </row>
    <row r="1028" spans="1:3" ht="15.75" customHeight="1">
      <c r="A1028" s="29" t="s">
        <v>1165</v>
      </c>
      <c r="C1028" s="30">
        <f>SEARCH(Sheet1!F1033,Sheet1!$A1028,1)</f>
        <v>1</v>
      </c>
    </row>
    <row r="1029" spans="1:3" ht="15.75" customHeight="1">
      <c r="A1029" s="29" t="s">
        <v>1166</v>
      </c>
      <c r="C1029" s="30">
        <f>SEARCH(Sheet1!F1034,Sheet1!$A1029,1)</f>
        <v>1</v>
      </c>
    </row>
    <row r="1030" spans="1:3" ht="15.75" customHeight="1">
      <c r="A1030" s="29" t="s">
        <v>1167</v>
      </c>
      <c r="C1030" s="30">
        <f>SEARCH(Sheet1!F1035,Sheet1!$A1030,1)</f>
        <v>1</v>
      </c>
    </row>
    <row r="1031" spans="1:3" ht="15.75" customHeight="1">
      <c r="A1031" s="29" t="s">
        <v>1168</v>
      </c>
      <c r="C1031" s="30">
        <f>SEARCH(Sheet1!F1036,Sheet1!$A1031,1)</f>
        <v>1</v>
      </c>
    </row>
    <row r="1032" spans="1:3" ht="15.75" customHeight="1">
      <c r="A1032" s="29" t="s">
        <v>1169</v>
      </c>
      <c r="C1032" s="30">
        <f>SEARCH(Sheet1!F1037,Sheet1!$A1032,1)</f>
        <v>1</v>
      </c>
    </row>
    <row r="1033" spans="1:3" ht="15.75" customHeight="1">
      <c r="A1033" s="29" t="s">
        <v>1170</v>
      </c>
      <c r="C1033" s="30">
        <f>SEARCH(Sheet1!F1038,Sheet1!$A1033,1)</f>
        <v>1</v>
      </c>
    </row>
    <row r="1034" spans="1:3" ht="15.75" customHeight="1">
      <c r="A1034" s="29" t="s">
        <v>1171</v>
      </c>
      <c r="C1034" s="30">
        <f>SEARCH(Sheet1!F1039,Sheet1!$A1034,1)</f>
        <v>1</v>
      </c>
    </row>
    <row r="1035" spans="1:3" ht="15.75" customHeight="1">
      <c r="A1035" s="29" t="s">
        <v>1172</v>
      </c>
      <c r="C1035" s="30">
        <f>SEARCH(Sheet1!F1040,Sheet1!$A1035,1)</f>
        <v>1</v>
      </c>
    </row>
    <row r="1036" spans="1:3" ht="15.75" customHeight="1">
      <c r="A1036" s="29" t="s">
        <v>1173</v>
      </c>
      <c r="C1036" s="30">
        <f>SEARCH(Sheet1!F1041,Sheet1!$A1036,1)</f>
        <v>1</v>
      </c>
    </row>
    <row r="1037" spans="1:3" ht="15.75" customHeight="1">
      <c r="A1037" s="29" t="s">
        <v>1174</v>
      </c>
      <c r="C1037" s="30">
        <f>SEARCH(Sheet1!F1042,Sheet1!$A1037,1)</f>
        <v>1</v>
      </c>
    </row>
    <row r="1038" spans="1:3" ht="15.75" customHeight="1">
      <c r="A1038" s="29" t="s">
        <v>1175</v>
      </c>
      <c r="C1038" s="30">
        <f>SEARCH(Sheet1!F1043,Sheet1!$A1038,1)</f>
        <v>1</v>
      </c>
    </row>
    <row r="1039" spans="1:3" ht="15.75" customHeight="1">
      <c r="A1039" s="29" t="s">
        <v>1176</v>
      </c>
      <c r="C1039" s="30">
        <f>SEARCH(Sheet1!F1044,Sheet1!$A1039,1)</f>
        <v>1</v>
      </c>
    </row>
    <row r="1040" spans="1:3" ht="15.75" customHeight="1">
      <c r="A1040" s="29" t="s">
        <v>1177</v>
      </c>
      <c r="C1040" s="30">
        <f>SEARCH(Sheet1!F1045,Sheet1!$A1040,1)</f>
        <v>1</v>
      </c>
    </row>
    <row r="1041" spans="1:3" ht="15.75" customHeight="1">
      <c r="A1041" s="29" t="s">
        <v>1178</v>
      </c>
      <c r="C1041" s="30">
        <f>SEARCH(Sheet1!F1046,Sheet1!$A1041,1)</f>
        <v>1</v>
      </c>
    </row>
    <row r="1042" spans="1:3" ht="15.75" customHeight="1">
      <c r="A1042" s="29" t="s">
        <v>1179</v>
      </c>
      <c r="C1042" s="30">
        <f>SEARCH(Sheet1!F1047,Sheet1!$A1042,1)</f>
        <v>1</v>
      </c>
    </row>
    <row r="1043" spans="1:3" ht="15.75" customHeight="1">
      <c r="A1043" s="29" t="s">
        <v>1180</v>
      </c>
      <c r="C1043" s="30">
        <f>SEARCH(Sheet1!F1048,Sheet1!$A1043,1)</f>
        <v>1</v>
      </c>
    </row>
    <row r="1044" spans="1:3" ht="15.75" customHeight="1">
      <c r="A1044" s="29" t="s">
        <v>1181</v>
      </c>
      <c r="C1044" s="30">
        <f>SEARCH(Sheet1!F1049,Sheet1!$A1044,1)</f>
        <v>1</v>
      </c>
    </row>
    <row r="1045" spans="1:3" ht="15.75" customHeight="1">
      <c r="A1045" s="29" t="s">
        <v>1182</v>
      </c>
      <c r="C1045" s="30">
        <f>SEARCH(Sheet1!F1050,Sheet1!$A1045,1)</f>
        <v>1</v>
      </c>
    </row>
    <row r="1046" spans="1:3" ht="15.75" customHeight="1">
      <c r="A1046" s="29" t="s">
        <v>1183</v>
      </c>
      <c r="C1046" s="30">
        <f>SEARCH(Sheet1!F1051,Sheet1!$A1046,1)</f>
        <v>1</v>
      </c>
    </row>
    <row r="1047" spans="1:3" ht="15.75" customHeight="1">
      <c r="A1047" s="29" t="s">
        <v>1184</v>
      </c>
      <c r="C1047" s="30">
        <f>SEARCH(Sheet1!F1052,Sheet1!$A1047,1)</f>
        <v>1</v>
      </c>
    </row>
    <row r="1048" spans="1:3" ht="15.75" customHeight="1">
      <c r="A1048" s="29" t="s">
        <v>1185</v>
      </c>
      <c r="C1048" s="30">
        <f>SEARCH(Sheet1!F1053,Sheet1!$A1048,1)</f>
        <v>1</v>
      </c>
    </row>
    <row r="1049" spans="1:3" ht="15.75" customHeight="1">
      <c r="A1049" s="29" t="s">
        <v>1186</v>
      </c>
      <c r="C1049" s="30">
        <f>SEARCH(Sheet1!F1054,Sheet1!$A1049,1)</f>
        <v>1</v>
      </c>
    </row>
    <row r="1050" spans="1:3" ht="15.75" customHeight="1">
      <c r="A1050" s="29" t="s">
        <v>1187</v>
      </c>
      <c r="C1050" s="30">
        <f>SEARCH(Sheet1!F1055,Sheet1!$A1050,1)</f>
        <v>1</v>
      </c>
    </row>
    <row r="1051" spans="1:3" ht="15.75" customHeight="1">
      <c r="A1051" s="29" t="s">
        <v>1188</v>
      </c>
      <c r="C1051" s="30">
        <f>SEARCH(Sheet1!F1056,Sheet1!$A1051,1)</f>
        <v>1</v>
      </c>
    </row>
    <row r="1052" spans="1:3" ht="15.75" customHeight="1">
      <c r="A1052" s="29" t="s">
        <v>1189</v>
      </c>
      <c r="C1052" s="30">
        <f>SEARCH(Sheet1!F1057,Sheet1!$A1052,1)</f>
        <v>1</v>
      </c>
    </row>
    <row r="1053" spans="1:3" ht="15.75" customHeight="1">
      <c r="A1053" s="29" t="s">
        <v>1190</v>
      </c>
      <c r="C1053" s="30">
        <f>SEARCH(Sheet1!F1058,Sheet1!$A1053,1)</f>
        <v>1</v>
      </c>
    </row>
    <row r="1054" spans="1:3" ht="15.75" customHeight="1">
      <c r="A1054" s="29" t="s">
        <v>1191</v>
      </c>
      <c r="C1054" s="30">
        <f>SEARCH(Sheet1!F1059,Sheet1!$A1054,1)</f>
        <v>1</v>
      </c>
    </row>
    <row r="1055" spans="1:3" ht="15.75" customHeight="1">
      <c r="A1055" s="29" t="s">
        <v>1192</v>
      </c>
      <c r="C1055" s="30">
        <f>SEARCH(Sheet1!F1060,Sheet1!$A1055,1)</f>
        <v>1</v>
      </c>
    </row>
    <row r="1056" spans="1:3" ht="15.75" customHeight="1">
      <c r="A1056" s="29" t="s">
        <v>1193</v>
      </c>
      <c r="C1056" s="30">
        <f>SEARCH(Sheet1!F1061,Sheet1!$A1056,1)</f>
        <v>1</v>
      </c>
    </row>
    <row r="1057" spans="1:3" ht="15.75" customHeight="1">
      <c r="A1057" s="29" t="s">
        <v>1194</v>
      </c>
      <c r="C1057" s="30">
        <f>SEARCH(Sheet1!F1062,Sheet1!$A1057,1)</f>
        <v>1</v>
      </c>
    </row>
    <row r="1058" spans="1:3" ht="15.75" customHeight="1">
      <c r="A1058" s="29" t="s">
        <v>1195</v>
      </c>
      <c r="C1058" s="30">
        <f>SEARCH(Sheet1!F1063,Sheet1!$A1058,1)</f>
        <v>1</v>
      </c>
    </row>
    <row r="1059" spans="1:3" ht="15.75" customHeight="1">
      <c r="A1059" s="29" t="s">
        <v>1196</v>
      </c>
      <c r="C1059" s="30">
        <f>SEARCH(Sheet1!F1064,Sheet1!$A1059,1)</f>
        <v>1</v>
      </c>
    </row>
    <row r="1060" spans="1:3" ht="15.75" customHeight="1">
      <c r="A1060" s="29" t="s">
        <v>1197</v>
      </c>
      <c r="C1060" s="30">
        <f>SEARCH(Sheet1!F1065,Sheet1!$A1060,1)</f>
        <v>1</v>
      </c>
    </row>
    <row r="1061" spans="1:3" ht="15.75" customHeight="1">
      <c r="A1061" s="29" t="s">
        <v>1198</v>
      </c>
      <c r="C1061" s="30">
        <f>SEARCH(Sheet1!F1066,Sheet1!$A1061,1)</f>
        <v>1</v>
      </c>
    </row>
    <row r="1062" spans="1:3" ht="15.75" customHeight="1">
      <c r="A1062" s="29" t="s">
        <v>1199</v>
      </c>
      <c r="C1062" s="30">
        <f>SEARCH(Sheet1!F1067,Sheet1!$A1062,1)</f>
        <v>1</v>
      </c>
    </row>
    <row r="1063" spans="1:3" ht="15.75" customHeight="1">
      <c r="A1063" s="29" t="s">
        <v>1200</v>
      </c>
      <c r="C1063" s="30">
        <f>SEARCH(Sheet1!F1068,Sheet1!$A1063,1)</f>
        <v>1</v>
      </c>
    </row>
    <row r="1064" spans="1:3" ht="15.75" customHeight="1">
      <c r="A1064" s="29" t="s">
        <v>1201</v>
      </c>
      <c r="C1064" s="30">
        <f>SEARCH(Sheet1!F1069,Sheet1!$A1064,1)</f>
        <v>1</v>
      </c>
    </row>
    <row r="1065" spans="1:3" ht="15.75" customHeight="1">
      <c r="A1065" s="29" t="s">
        <v>1202</v>
      </c>
      <c r="C1065" s="30">
        <f>SEARCH(Sheet1!F1070,Sheet1!$A1065,1)</f>
        <v>1</v>
      </c>
    </row>
    <row r="1066" spans="1:3" ht="15.75" customHeight="1">
      <c r="A1066" s="29" t="s">
        <v>1203</v>
      </c>
      <c r="C1066" s="30">
        <f>SEARCH(Sheet1!F1071,Sheet1!$A1066,1)</f>
        <v>1</v>
      </c>
    </row>
    <row r="1067" spans="1:3" ht="15.75" customHeight="1">
      <c r="A1067" s="29" t="s">
        <v>1204</v>
      </c>
      <c r="C1067" s="30">
        <f>SEARCH(Sheet1!F1072,Sheet1!$A1067,1)</f>
        <v>1</v>
      </c>
    </row>
    <row r="1068" spans="1:3" ht="15.75" customHeight="1">
      <c r="A1068" s="29" t="s">
        <v>1205</v>
      </c>
      <c r="C1068" s="30">
        <f>SEARCH(Sheet1!F1073,Sheet1!$A1068,1)</f>
        <v>1</v>
      </c>
    </row>
    <row r="1069" spans="1:3" ht="15.75" customHeight="1">
      <c r="A1069" s="29" t="s">
        <v>1206</v>
      </c>
      <c r="C1069" s="30">
        <f>SEARCH(Sheet1!F1074,Sheet1!$A1069,1)</f>
        <v>1</v>
      </c>
    </row>
    <row r="1070" spans="1:3" ht="15.75" customHeight="1">
      <c r="A1070" s="29" t="s">
        <v>1207</v>
      </c>
      <c r="C1070" s="30">
        <f>SEARCH(Sheet1!F1075,Sheet1!$A1070,1)</f>
        <v>1</v>
      </c>
    </row>
    <row r="1071" spans="1:3" ht="15.75" customHeight="1">
      <c r="A1071" s="29" t="s">
        <v>1208</v>
      </c>
      <c r="C1071" s="30">
        <f>SEARCH(Sheet1!F1076,Sheet1!$A1071,1)</f>
        <v>1</v>
      </c>
    </row>
    <row r="1072" spans="1:3" ht="15.75" customHeight="1">
      <c r="A1072" s="29" t="s">
        <v>1209</v>
      </c>
      <c r="C1072" s="30">
        <f>SEARCH(Sheet1!F1077,Sheet1!$A1072,1)</f>
        <v>1</v>
      </c>
    </row>
    <row r="1073" spans="1:3" ht="15.75" customHeight="1">
      <c r="A1073" s="29" t="s">
        <v>1210</v>
      </c>
      <c r="C1073" s="30">
        <f>SEARCH(Sheet1!F1078,Sheet1!$A1073,1)</f>
        <v>1</v>
      </c>
    </row>
    <row r="1074" spans="1:3" ht="15.75" customHeight="1">
      <c r="A1074" s="29" t="s">
        <v>1211</v>
      </c>
      <c r="C1074" s="30">
        <f>SEARCH(Sheet1!F1079,Sheet1!$A1074,1)</f>
        <v>1</v>
      </c>
    </row>
    <row r="1075" spans="1:3" ht="15.75" customHeight="1">
      <c r="A1075" s="29" t="s">
        <v>1212</v>
      </c>
      <c r="C1075" s="30">
        <f>SEARCH(Sheet1!F1080,Sheet1!$A1075,1)</f>
        <v>1</v>
      </c>
    </row>
    <row r="1076" spans="1:3" ht="15.75" customHeight="1">
      <c r="A1076" s="29" t="s">
        <v>1213</v>
      </c>
      <c r="C1076" s="30">
        <f>SEARCH(Sheet1!F1081,Sheet1!$A1076,1)</f>
        <v>1</v>
      </c>
    </row>
    <row r="1077" spans="1:3" ht="15.75" customHeight="1">
      <c r="A1077" s="29" t="s">
        <v>1214</v>
      </c>
      <c r="C1077" s="30">
        <f>SEARCH(Sheet1!F1082,Sheet1!$A1077,1)</f>
        <v>1</v>
      </c>
    </row>
    <row r="1078" spans="1:3" ht="15.75" customHeight="1">
      <c r="A1078" s="29" t="s">
        <v>1215</v>
      </c>
      <c r="C1078" s="30">
        <f>SEARCH(Sheet1!F1083,Sheet1!$A1078,1)</f>
        <v>1</v>
      </c>
    </row>
    <row r="1079" spans="1:3" ht="15.75" customHeight="1">
      <c r="A1079" s="29" t="s">
        <v>1216</v>
      </c>
      <c r="C1079" s="30">
        <f>SEARCH(Sheet1!F1088,Sheet1!$A1083,1)</f>
        <v>1</v>
      </c>
    </row>
    <row r="1080" spans="1:3" ht="15.75" customHeight="1">
      <c r="A1080" s="29" t="s">
        <v>1217</v>
      </c>
      <c r="C1080" s="30">
        <f>SEARCH(Sheet1!F1084,Sheet1!$A1079,1)</f>
        <v>1</v>
      </c>
    </row>
    <row r="1081" spans="1:3" ht="15.75" customHeight="1">
      <c r="A1081" s="29" t="s">
        <v>1218</v>
      </c>
      <c r="C1081" s="30">
        <f>SEARCH(Sheet1!F1085,Sheet1!$A1080,1)</f>
        <v>1</v>
      </c>
    </row>
    <row r="1082" spans="1:3" ht="15.75" customHeight="1">
      <c r="A1082" s="29" t="s">
        <v>1219</v>
      </c>
      <c r="C1082" s="30">
        <f>SEARCH(Sheet1!F1086,Sheet1!$A1081,1)</f>
        <v>1</v>
      </c>
    </row>
    <row r="1083" spans="1:3" ht="15.75" customHeight="1">
      <c r="A1083" s="29" t="s">
        <v>1220</v>
      </c>
      <c r="C1083" s="30">
        <f>SEARCH(Sheet1!F1087,Sheet1!$A1082,1)</f>
        <v>1</v>
      </c>
    </row>
    <row r="1084" spans="1:3" ht="15.75" customHeight="1">
      <c r="A1084" s="29" t="s">
        <v>1221</v>
      </c>
      <c r="C1084" s="30">
        <f>SEARCH(Sheet1!F1089,Sheet1!$A1084,1)</f>
        <v>1</v>
      </c>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LEARNER</vt:lpstr>
      <vt:lpstr>Sheet2</vt:lpstr>
      <vt:lpstr>SUMMARY</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DESKTOP-46</dc:creator>
  <cp:lastModifiedBy>HP</cp:lastModifiedBy>
  <dcterms:created xsi:type="dcterms:W3CDTF">2020-04-22T01:09:27Z</dcterms:created>
  <dcterms:modified xsi:type="dcterms:W3CDTF">2020-05-18T05:16:04Z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